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Martin\Zakazky\2024\Pelikanova_ZUS_Smeralova\"/>
    </mc:Choice>
  </mc:AlternateContent>
  <bookViews>
    <workbookView xWindow="0" yWindow="0" windowWidth="0" windowHeight="0"/>
  </bookViews>
  <sheets>
    <sheet name="Rekapitulace stavby" sheetId="1" r:id="rId1"/>
    <sheet name="01 - Stavební část" sheetId="2" r:id="rId2"/>
    <sheet name="02 - Zdravotně technické ..." sheetId="3" r:id="rId3"/>
    <sheet name="03 - Elektroinstalace" sheetId="4" r:id="rId4"/>
    <sheet name="04 - Vedlejší a ostatní 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'01 - Stavební část'!$C$92:$K$1147</definedName>
    <definedName name="_xlnm.Print_Area" localSheetId="1">'01 - Stavební část'!$C$4:$J$39,'01 - Stavební část'!$C$45:$J$74,'01 - Stavební část'!$C$80:$K$1147</definedName>
    <definedName name="_xlnm.Print_Titles" localSheetId="1">'01 - Stavební část'!$92:$92</definedName>
    <definedName name="_xlnm._FilterDatabase" localSheetId="2" hidden="1">'02 - Zdravotně technické ...'!$C$95:$K$1060</definedName>
    <definedName name="_xlnm.Print_Area" localSheetId="2">'02 - Zdravotně technické ...'!$C$4:$J$39,'02 - Zdravotně technické ...'!$C$45:$J$77,'02 - Zdravotně technické ...'!$C$83:$K$1060</definedName>
    <definedName name="_xlnm.Print_Titles" localSheetId="2">'02 - Zdravotně technické ...'!$95:$95</definedName>
    <definedName name="_xlnm._FilterDatabase" localSheetId="3" hidden="1">'03 - Elektroinstalace'!$C$83:$K$181</definedName>
    <definedName name="_xlnm.Print_Area" localSheetId="3">'03 - Elektroinstalace'!$C$4:$J$39,'03 - Elektroinstalace'!$C$45:$J$65,'03 - Elektroinstalace'!$C$71:$K$181</definedName>
    <definedName name="_xlnm.Print_Titles" localSheetId="3">'03 - Elektroinstalace'!$83:$83</definedName>
    <definedName name="_xlnm._FilterDatabase" localSheetId="4" hidden="1">'04 - Vedlejší a ostatní n...'!$C$84:$K$109</definedName>
    <definedName name="_xlnm.Print_Area" localSheetId="4">'04 - Vedlejší a ostatní n...'!$C$4:$J$39,'04 - Vedlejší a ostatní n...'!$C$45:$J$66,'04 - Vedlejší a ostatní n...'!$C$72:$K$109</definedName>
    <definedName name="_xlnm.Print_Titles" localSheetId="4">'04 - Vedlejší a ostatní n...'!$84:$84</definedName>
    <definedName name="_xlnm.Print_Area" localSheetId="5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107"/>
  <c r="BH107"/>
  <c r="BG107"/>
  <c r="BF107"/>
  <c r="T107"/>
  <c r="T106"/>
  <c r="R107"/>
  <c r="R106"/>
  <c r="P107"/>
  <c r="P106"/>
  <c r="BI103"/>
  <c r="BH103"/>
  <c r="BG103"/>
  <c r="BF103"/>
  <c r="T103"/>
  <c r="T102"/>
  <c r="R103"/>
  <c r="R102"/>
  <c r="P103"/>
  <c r="P102"/>
  <c r="BI99"/>
  <c r="BH99"/>
  <c r="BG99"/>
  <c r="BF99"/>
  <c r="T99"/>
  <c r="R99"/>
  <c r="P99"/>
  <c r="BI96"/>
  <c r="BH96"/>
  <c r="BG96"/>
  <c r="BF96"/>
  <c r="T96"/>
  <c r="R96"/>
  <c r="P96"/>
  <c r="BI92"/>
  <c r="BH92"/>
  <c r="BG92"/>
  <c r="BF92"/>
  <c r="T92"/>
  <c r="T91"/>
  <c r="R92"/>
  <c r="R91"/>
  <c r="P92"/>
  <c r="P91"/>
  <c r="BI88"/>
  <c r="BH88"/>
  <c r="BG88"/>
  <c r="BF88"/>
  <c r="T88"/>
  <c r="T87"/>
  <c r="R88"/>
  <c r="R87"/>
  <c r="P88"/>
  <c r="P87"/>
  <c r="J82"/>
  <c r="J81"/>
  <c r="F81"/>
  <c r="F79"/>
  <c r="E77"/>
  <c r="J55"/>
  <c r="J54"/>
  <c r="F54"/>
  <c r="F52"/>
  <c r="E50"/>
  <c r="J18"/>
  <c r="E18"/>
  <c r="F55"/>
  <c r="J17"/>
  <c r="J12"/>
  <c r="J79"/>
  <c r="E7"/>
  <c r="E75"/>
  <c i="4" r="J37"/>
  <c r="J36"/>
  <c i="1" r="AY57"/>
  <c i="4" r="J35"/>
  <c i="1" r="AX57"/>
  <c i="4" r="BI177"/>
  <c r="BH177"/>
  <c r="BG177"/>
  <c r="BF177"/>
  <c r="T177"/>
  <c r="R177"/>
  <c r="P177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2"/>
  <c r="BH92"/>
  <c r="BG92"/>
  <c r="BF92"/>
  <c r="T92"/>
  <c r="R92"/>
  <c r="P92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78"/>
  <c r="E7"/>
  <c r="E74"/>
  <c i="3" r="J37"/>
  <c r="J36"/>
  <c i="1" r="AY56"/>
  <c i="3" r="J35"/>
  <c i="1" r="AX56"/>
  <c i="3" r="BI1058"/>
  <c r="BH1058"/>
  <c r="BG1058"/>
  <c r="BF1058"/>
  <c r="T1058"/>
  <c r="R1058"/>
  <c r="P1058"/>
  <c r="BI1055"/>
  <c r="BH1055"/>
  <c r="BG1055"/>
  <c r="BF1055"/>
  <c r="T1055"/>
  <c r="R1055"/>
  <c r="P1055"/>
  <c r="BI1051"/>
  <c r="BH1051"/>
  <c r="BG1051"/>
  <c r="BF1051"/>
  <c r="T1051"/>
  <c r="R1051"/>
  <c r="P1051"/>
  <c r="BI1048"/>
  <c r="BH1048"/>
  <c r="BG1048"/>
  <c r="BF1048"/>
  <c r="T1048"/>
  <c r="R1048"/>
  <c r="P1048"/>
  <c r="BI1045"/>
  <c r="BH1045"/>
  <c r="BG1045"/>
  <c r="BF1045"/>
  <c r="T1045"/>
  <c r="R1045"/>
  <c r="P1045"/>
  <c r="BI1041"/>
  <c r="BH1041"/>
  <c r="BG1041"/>
  <c r="BF1041"/>
  <c r="T1041"/>
  <c r="R1041"/>
  <c r="P1041"/>
  <c r="BI1037"/>
  <c r="BH1037"/>
  <c r="BG1037"/>
  <c r="BF1037"/>
  <c r="T1037"/>
  <c r="R1037"/>
  <c r="P1037"/>
  <c r="BI1033"/>
  <c r="BH1033"/>
  <c r="BG1033"/>
  <c r="BF1033"/>
  <c r="T1033"/>
  <c r="R1033"/>
  <c r="P1033"/>
  <c r="BI1026"/>
  <c r="BH1026"/>
  <c r="BG1026"/>
  <c r="BF1026"/>
  <c r="T1026"/>
  <c r="R1026"/>
  <c r="P1026"/>
  <c r="BI1017"/>
  <c r="BH1017"/>
  <c r="BG1017"/>
  <c r="BF1017"/>
  <c r="T1017"/>
  <c r="R1017"/>
  <c r="P1017"/>
  <c r="BI1008"/>
  <c r="BH1008"/>
  <c r="BG1008"/>
  <c r="BF1008"/>
  <c r="T1008"/>
  <c r="R1008"/>
  <c r="P1008"/>
  <c r="BI1004"/>
  <c r="BH1004"/>
  <c r="BG1004"/>
  <c r="BF1004"/>
  <c r="T1004"/>
  <c r="R1004"/>
  <c r="P1004"/>
  <c r="BI997"/>
  <c r="BH997"/>
  <c r="BG997"/>
  <c r="BF997"/>
  <c r="T997"/>
  <c r="R997"/>
  <c r="P997"/>
  <c r="BI993"/>
  <c r="BH993"/>
  <c r="BG993"/>
  <c r="BF993"/>
  <c r="T993"/>
  <c r="R993"/>
  <c r="P993"/>
  <c r="BI989"/>
  <c r="BH989"/>
  <c r="BG989"/>
  <c r="BF989"/>
  <c r="T989"/>
  <c r="R989"/>
  <c r="P989"/>
  <c r="BI983"/>
  <c r="BH983"/>
  <c r="BG983"/>
  <c r="BF983"/>
  <c r="T983"/>
  <c r="R983"/>
  <c r="P983"/>
  <c r="BI981"/>
  <c r="BH981"/>
  <c r="BG981"/>
  <c r="BF981"/>
  <c r="T981"/>
  <c r="R981"/>
  <c r="P981"/>
  <c r="BI979"/>
  <c r="BH979"/>
  <c r="BG979"/>
  <c r="BF979"/>
  <c r="T979"/>
  <c r="R979"/>
  <c r="P979"/>
  <c r="BI973"/>
  <c r="BH973"/>
  <c r="BG973"/>
  <c r="BF973"/>
  <c r="T973"/>
  <c r="R973"/>
  <c r="P973"/>
  <c r="BI969"/>
  <c r="BH969"/>
  <c r="BG969"/>
  <c r="BF969"/>
  <c r="T969"/>
  <c r="R969"/>
  <c r="P969"/>
  <c r="BI967"/>
  <c r="BH967"/>
  <c r="BG967"/>
  <c r="BF967"/>
  <c r="T967"/>
  <c r="R967"/>
  <c r="P967"/>
  <c r="BI964"/>
  <c r="BH964"/>
  <c r="BG964"/>
  <c r="BF964"/>
  <c r="T964"/>
  <c r="R964"/>
  <c r="P964"/>
  <c r="BI960"/>
  <c r="BH960"/>
  <c r="BG960"/>
  <c r="BF960"/>
  <c r="T960"/>
  <c r="R960"/>
  <c r="P960"/>
  <c r="BI957"/>
  <c r="BH957"/>
  <c r="BG957"/>
  <c r="BF957"/>
  <c r="T957"/>
  <c r="R957"/>
  <c r="P957"/>
  <c r="BI954"/>
  <c r="BH954"/>
  <c r="BG954"/>
  <c r="BF954"/>
  <c r="T954"/>
  <c r="R954"/>
  <c r="P954"/>
  <c r="BI951"/>
  <c r="BH951"/>
  <c r="BG951"/>
  <c r="BF951"/>
  <c r="T951"/>
  <c r="R951"/>
  <c r="P951"/>
  <c r="BI948"/>
  <c r="BH948"/>
  <c r="BG948"/>
  <c r="BF948"/>
  <c r="T948"/>
  <c r="R948"/>
  <c r="P948"/>
  <c r="BI945"/>
  <c r="BH945"/>
  <c r="BG945"/>
  <c r="BF945"/>
  <c r="T945"/>
  <c r="R945"/>
  <c r="P945"/>
  <c r="BI941"/>
  <c r="BH941"/>
  <c r="BG941"/>
  <c r="BF941"/>
  <c r="T941"/>
  <c r="R941"/>
  <c r="P941"/>
  <c r="BI937"/>
  <c r="BH937"/>
  <c r="BG937"/>
  <c r="BF937"/>
  <c r="T937"/>
  <c r="R937"/>
  <c r="P937"/>
  <c r="BI935"/>
  <c r="BH935"/>
  <c r="BG935"/>
  <c r="BF935"/>
  <c r="T935"/>
  <c r="R935"/>
  <c r="P935"/>
  <c r="BI927"/>
  <c r="BH927"/>
  <c r="BG927"/>
  <c r="BF927"/>
  <c r="T927"/>
  <c r="R927"/>
  <c r="P927"/>
  <c r="BI922"/>
  <c r="BH922"/>
  <c r="BG922"/>
  <c r="BF922"/>
  <c r="T922"/>
  <c r="R922"/>
  <c r="P922"/>
  <c r="BI918"/>
  <c r="BH918"/>
  <c r="BG918"/>
  <c r="BF918"/>
  <c r="T918"/>
  <c r="R918"/>
  <c r="P918"/>
  <c r="BI916"/>
  <c r="BH916"/>
  <c r="BG916"/>
  <c r="BF916"/>
  <c r="T916"/>
  <c r="R916"/>
  <c r="P916"/>
  <c r="BI913"/>
  <c r="BH913"/>
  <c r="BG913"/>
  <c r="BF913"/>
  <c r="T913"/>
  <c r="R913"/>
  <c r="P913"/>
  <c r="BI910"/>
  <c r="BH910"/>
  <c r="BG910"/>
  <c r="BF910"/>
  <c r="T910"/>
  <c r="R910"/>
  <c r="P910"/>
  <c r="BI907"/>
  <c r="BH907"/>
  <c r="BG907"/>
  <c r="BF907"/>
  <c r="T907"/>
  <c r="R907"/>
  <c r="P907"/>
  <c r="BI903"/>
  <c r="BH903"/>
  <c r="BG903"/>
  <c r="BF903"/>
  <c r="T903"/>
  <c r="R903"/>
  <c r="P903"/>
  <c r="BI899"/>
  <c r="BH899"/>
  <c r="BG899"/>
  <c r="BF899"/>
  <c r="T899"/>
  <c r="R899"/>
  <c r="P899"/>
  <c r="BI896"/>
  <c r="BH896"/>
  <c r="BG896"/>
  <c r="BF896"/>
  <c r="T896"/>
  <c r="R896"/>
  <c r="P896"/>
  <c r="BI892"/>
  <c r="BH892"/>
  <c r="BG892"/>
  <c r="BF892"/>
  <c r="T892"/>
  <c r="R892"/>
  <c r="P892"/>
  <c r="BI885"/>
  <c r="BH885"/>
  <c r="BG885"/>
  <c r="BF885"/>
  <c r="T885"/>
  <c r="R885"/>
  <c r="P885"/>
  <c r="BI877"/>
  <c r="BH877"/>
  <c r="BG877"/>
  <c r="BF877"/>
  <c r="T877"/>
  <c r="R877"/>
  <c r="P877"/>
  <c r="BI871"/>
  <c r="BH871"/>
  <c r="BG871"/>
  <c r="BF871"/>
  <c r="T871"/>
  <c r="R871"/>
  <c r="P871"/>
  <c r="BI866"/>
  <c r="BH866"/>
  <c r="BG866"/>
  <c r="BF866"/>
  <c r="T866"/>
  <c r="R866"/>
  <c r="P866"/>
  <c r="BI859"/>
  <c r="BH859"/>
  <c r="BG859"/>
  <c r="BF859"/>
  <c r="T859"/>
  <c r="R859"/>
  <c r="P859"/>
  <c r="BI852"/>
  <c r="BH852"/>
  <c r="BG852"/>
  <c r="BF852"/>
  <c r="T852"/>
  <c r="R852"/>
  <c r="P852"/>
  <c r="BI844"/>
  <c r="BH844"/>
  <c r="BG844"/>
  <c r="BF844"/>
  <c r="T844"/>
  <c r="R844"/>
  <c r="P844"/>
  <c r="BI841"/>
  <c r="BH841"/>
  <c r="BG841"/>
  <c r="BF841"/>
  <c r="T841"/>
  <c r="R841"/>
  <c r="P841"/>
  <c r="BI836"/>
  <c r="BH836"/>
  <c r="BG836"/>
  <c r="BF836"/>
  <c r="T836"/>
  <c r="R836"/>
  <c r="P836"/>
  <c r="BI830"/>
  <c r="BH830"/>
  <c r="BG830"/>
  <c r="BF830"/>
  <c r="T830"/>
  <c r="R830"/>
  <c r="P830"/>
  <c r="BI827"/>
  <c r="BH827"/>
  <c r="BG827"/>
  <c r="BF827"/>
  <c r="T827"/>
  <c r="R827"/>
  <c r="P827"/>
  <c r="BI824"/>
  <c r="BH824"/>
  <c r="BG824"/>
  <c r="BF824"/>
  <c r="T824"/>
  <c r="R824"/>
  <c r="P824"/>
  <c r="BI821"/>
  <c r="BH821"/>
  <c r="BG821"/>
  <c r="BF821"/>
  <c r="T821"/>
  <c r="R821"/>
  <c r="P821"/>
  <c r="BI816"/>
  <c r="BH816"/>
  <c r="BG816"/>
  <c r="BF816"/>
  <c r="T816"/>
  <c r="R816"/>
  <c r="P816"/>
  <c r="BI813"/>
  <c r="BH813"/>
  <c r="BG813"/>
  <c r="BF813"/>
  <c r="T813"/>
  <c r="R813"/>
  <c r="P813"/>
  <c r="BI803"/>
  <c r="BH803"/>
  <c r="BG803"/>
  <c r="BF803"/>
  <c r="T803"/>
  <c r="R803"/>
  <c r="P803"/>
  <c r="BI798"/>
  <c r="BH798"/>
  <c r="BG798"/>
  <c r="BF798"/>
  <c r="T798"/>
  <c r="R798"/>
  <c r="P798"/>
  <c r="BI793"/>
  <c r="BH793"/>
  <c r="BG793"/>
  <c r="BF793"/>
  <c r="T793"/>
  <c r="R793"/>
  <c r="P793"/>
  <c r="BI788"/>
  <c r="BH788"/>
  <c r="BG788"/>
  <c r="BF788"/>
  <c r="T788"/>
  <c r="R788"/>
  <c r="P788"/>
  <c r="BI783"/>
  <c r="BH783"/>
  <c r="BG783"/>
  <c r="BF783"/>
  <c r="T783"/>
  <c r="R783"/>
  <c r="P783"/>
  <c r="BI779"/>
  <c r="BH779"/>
  <c r="BG779"/>
  <c r="BF779"/>
  <c r="T779"/>
  <c r="R779"/>
  <c r="P779"/>
  <c r="BI770"/>
  <c r="BH770"/>
  <c r="BG770"/>
  <c r="BF770"/>
  <c r="T770"/>
  <c r="R770"/>
  <c r="P770"/>
  <c r="BI766"/>
  <c r="BH766"/>
  <c r="BG766"/>
  <c r="BF766"/>
  <c r="T766"/>
  <c r="R766"/>
  <c r="P766"/>
  <c r="BI761"/>
  <c r="BH761"/>
  <c r="BG761"/>
  <c r="BF761"/>
  <c r="T761"/>
  <c r="R761"/>
  <c r="P761"/>
  <c r="BI758"/>
  <c r="BH758"/>
  <c r="BG758"/>
  <c r="BF758"/>
  <c r="T758"/>
  <c r="R758"/>
  <c r="P758"/>
  <c r="BI753"/>
  <c r="BH753"/>
  <c r="BG753"/>
  <c r="BF753"/>
  <c r="T753"/>
  <c r="R753"/>
  <c r="P753"/>
  <c r="BI748"/>
  <c r="BH748"/>
  <c r="BG748"/>
  <c r="BF748"/>
  <c r="T748"/>
  <c r="R748"/>
  <c r="P748"/>
  <c r="BI745"/>
  <c r="BH745"/>
  <c r="BG745"/>
  <c r="BF745"/>
  <c r="T745"/>
  <c r="R745"/>
  <c r="P745"/>
  <c r="BI742"/>
  <c r="BH742"/>
  <c r="BG742"/>
  <c r="BF742"/>
  <c r="T742"/>
  <c r="R742"/>
  <c r="P742"/>
  <c r="BI738"/>
  <c r="BH738"/>
  <c r="BG738"/>
  <c r="BF738"/>
  <c r="T738"/>
  <c r="R738"/>
  <c r="P738"/>
  <c r="BI735"/>
  <c r="BH735"/>
  <c r="BG735"/>
  <c r="BF735"/>
  <c r="T735"/>
  <c r="R735"/>
  <c r="P735"/>
  <c r="BI730"/>
  <c r="BH730"/>
  <c r="BG730"/>
  <c r="BF730"/>
  <c r="T730"/>
  <c r="R730"/>
  <c r="P730"/>
  <c r="BI727"/>
  <c r="BH727"/>
  <c r="BG727"/>
  <c r="BF727"/>
  <c r="T727"/>
  <c r="R727"/>
  <c r="P727"/>
  <c r="BI724"/>
  <c r="BH724"/>
  <c r="BG724"/>
  <c r="BF724"/>
  <c r="T724"/>
  <c r="R724"/>
  <c r="P724"/>
  <c r="BI720"/>
  <c r="BH720"/>
  <c r="BG720"/>
  <c r="BF720"/>
  <c r="T720"/>
  <c r="R720"/>
  <c r="P720"/>
  <c r="BI717"/>
  <c r="BH717"/>
  <c r="BG717"/>
  <c r="BF717"/>
  <c r="T717"/>
  <c r="R717"/>
  <c r="P717"/>
  <c r="BI714"/>
  <c r="BH714"/>
  <c r="BG714"/>
  <c r="BF714"/>
  <c r="T714"/>
  <c r="R714"/>
  <c r="P714"/>
  <c r="BI708"/>
  <c r="BH708"/>
  <c r="BG708"/>
  <c r="BF708"/>
  <c r="T708"/>
  <c r="R708"/>
  <c r="P708"/>
  <c r="BI705"/>
  <c r="BH705"/>
  <c r="BG705"/>
  <c r="BF705"/>
  <c r="T705"/>
  <c r="R705"/>
  <c r="P705"/>
  <c r="BI703"/>
  <c r="BH703"/>
  <c r="BG703"/>
  <c r="BF703"/>
  <c r="T703"/>
  <c r="R703"/>
  <c r="P703"/>
  <c r="BI700"/>
  <c r="BH700"/>
  <c r="BG700"/>
  <c r="BF700"/>
  <c r="T700"/>
  <c r="R700"/>
  <c r="P700"/>
  <c r="BI695"/>
  <c r="BH695"/>
  <c r="BG695"/>
  <c r="BF695"/>
  <c r="T695"/>
  <c r="R695"/>
  <c r="P695"/>
  <c r="BI685"/>
  <c r="BH685"/>
  <c r="BG685"/>
  <c r="BF685"/>
  <c r="T685"/>
  <c r="R685"/>
  <c r="P685"/>
  <c r="BI682"/>
  <c r="BH682"/>
  <c r="BG682"/>
  <c r="BF682"/>
  <c r="T682"/>
  <c r="R682"/>
  <c r="P682"/>
  <c r="BI680"/>
  <c r="BH680"/>
  <c r="BG680"/>
  <c r="BF680"/>
  <c r="T680"/>
  <c r="R680"/>
  <c r="P680"/>
  <c r="BI678"/>
  <c r="BH678"/>
  <c r="BG678"/>
  <c r="BF678"/>
  <c r="T678"/>
  <c r="R678"/>
  <c r="P678"/>
  <c r="BI676"/>
  <c r="BH676"/>
  <c r="BG676"/>
  <c r="BF676"/>
  <c r="T676"/>
  <c r="R676"/>
  <c r="P676"/>
  <c r="BI672"/>
  <c r="BH672"/>
  <c r="BG672"/>
  <c r="BF672"/>
  <c r="T672"/>
  <c r="R672"/>
  <c r="P672"/>
  <c r="BI669"/>
  <c r="BH669"/>
  <c r="BG669"/>
  <c r="BF669"/>
  <c r="T669"/>
  <c r="R669"/>
  <c r="P669"/>
  <c r="BI667"/>
  <c r="BH667"/>
  <c r="BG667"/>
  <c r="BF667"/>
  <c r="T667"/>
  <c r="R667"/>
  <c r="P667"/>
  <c r="BI664"/>
  <c r="BH664"/>
  <c r="BG664"/>
  <c r="BF664"/>
  <c r="T664"/>
  <c r="R664"/>
  <c r="P664"/>
  <c r="BI656"/>
  <c r="BH656"/>
  <c r="BG656"/>
  <c r="BF656"/>
  <c r="T656"/>
  <c r="R656"/>
  <c r="P656"/>
  <c r="BI654"/>
  <c r="BH654"/>
  <c r="BG654"/>
  <c r="BF654"/>
  <c r="T654"/>
  <c r="R654"/>
  <c r="P654"/>
  <c r="BI650"/>
  <c r="BH650"/>
  <c r="BG650"/>
  <c r="BF650"/>
  <c r="T650"/>
  <c r="R650"/>
  <c r="P650"/>
  <c r="BI645"/>
  <c r="BH645"/>
  <c r="BG645"/>
  <c r="BF645"/>
  <c r="T645"/>
  <c r="R645"/>
  <c r="P645"/>
  <c r="BI642"/>
  <c r="BH642"/>
  <c r="BG642"/>
  <c r="BF642"/>
  <c r="T642"/>
  <c r="R642"/>
  <c r="P642"/>
  <c r="BI638"/>
  <c r="BH638"/>
  <c r="BG638"/>
  <c r="BF638"/>
  <c r="T638"/>
  <c r="R638"/>
  <c r="P638"/>
  <c r="BI635"/>
  <c r="BH635"/>
  <c r="BG635"/>
  <c r="BF635"/>
  <c r="T635"/>
  <c r="R635"/>
  <c r="P635"/>
  <c r="BI630"/>
  <c r="BH630"/>
  <c r="BG630"/>
  <c r="BF630"/>
  <c r="T630"/>
  <c r="R630"/>
  <c r="P630"/>
  <c r="BI625"/>
  <c r="BH625"/>
  <c r="BG625"/>
  <c r="BF625"/>
  <c r="T625"/>
  <c r="R625"/>
  <c r="P625"/>
  <c r="BI622"/>
  <c r="BH622"/>
  <c r="BG622"/>
  <c r="BF622"/>
  <c r="T622"/>
  <c r="R622"/>
  <c r="P622"/>
  <c r="BI619"/>
  <c r="BH619"/>
  <c r="BG619"/>
  <c r="BF619"/>
  <c r="T619"/>
  <c r="R619"/>
  <c r="P619"/>
  <c r="BI616"/>
  <c r="BH616"/>
  <c r="BG616"/>
  <c r="BF616"/>
  <c r="T616"/>
  <c r="R616"/>
  <c r="P616"/>
  <c r="BI613"/>
  <c r="BH613"/>
  <c r="BG613"/>
  <c r="BF613"/>
  <c r="T613"/>
  <c r="R613"/>
  <c r="P613"/>
  <c r="BI610"/>
  <c r="BH610"/>
  <c r="BG610"/>
  <c r="BF610"/>
  <c r="T610"/>
  <c r="R610"/>
  <c r="P610"/>
  <c r="BI607"/>
  <c r="BH607"/>
  <c r="BG607"/>
  <c r="BF607"/>
  <c r="T607"/>
  <c r="R607"/>
  <c r="P607"/>
  <c r="BI604"/>
  <c r="BH604"/>
  <c r="BG604"/>
  <c r="BF604"/>
  <c r="T604"/>
  <c r="R604"/>
  <c r="P604"/>
  <c r="BI601"/>
  <c r="BH601"/>
  <c r="BG601"/>
  <c r="BF601"/>
  <c r="T601"/>
  <c r="R601"/>
  <c r="P601"/>
  <c r="BI598"/>
  <c r="BH598"/>
  <c r="BG598"/>
  <c r="BF598"/>
  <c r="T598"/>
  <c r="R598"/>
  <c r="P598"/>
  <c r="BI595"/>
  <c r="BH595"/>
  <c r="BG595"/>
  <c r="BF595"/>
  <c r="T595"/>
  <c r="R595"/>
  <c r="P595"/>
  <c r="BI592"/>
  <c r="BH592"/>
  <c r="BG592"/>
  <c r="BF592"/>
  <c r="T592"/>
  <c r="R592"/>
  <c r="P592"/>
  <c r="BI589"/>
  <c r="BH589"/>
  <c r="BG589"/>
  <c r="BF589"/>
  <c r="T589"/>
  <c r="R589"/>
  <c r="P589"/>
  <c r="BI586"/>
  <c r="BH586"/>
  <c r="BG586"/>
  <c r="BF586"/>
  <c r="T586"/>
  <c r="R586"/>
  <c r="P586"/>
  <c r="BI583"/>
  <c r="BH583"/>
  <c r="BG583"/>
  <c r="BF583"/>
  <c r="T583"/>
  <c r="R583"/>
  <c r="P583"/>
  <c r="BI580"/>
  <c r="BH580"/>
  <c r="BG580"/>
  <c r="BF580"/>
  <c r="T580"/>
  <c r="R580"/>
  <c r="P580"/>
  <c r="BI577"/>
  <c r="BH577"/>
  <c r="BG577"/>
  <c r="BF577"/>
  <c r="T577"/>
  <c r="R577"/>
  <c r="P577"/>
  <c r="BI574"/>
  <c r="BH574"/>
  <c r="BG574"/>
  <c r="BF574"/>
  <c r="T574"/>
  <c r="R574"/>
  <c r="P574"/>
  <c r="BI571"/>
  <c r="BH571"/>
  <c r="BG571"/>
  <c r="BF571"/>
  <c r="T571"/>
  <c r="R571"/>
  <c r="P571"/>
  <c r="BI568"/>
  <c r="BH568"/>
  <c r="BG568"/>
  <c r="BF568"/>
  <c r="T568"/>
  <c r="R568"/>
  <c r="P568"/>
  <c r="BI565"/>
  <c r="BH565"/>
  <c r="BG565"/>
  <c r="BF565"/>
  <c r="T565"/>
  <c r="R565"/>
  <c r="P565"/>
  <c r="BI562"/>
  <c r="BH562"/>
  <c r="BG562"/>
  <c r="BF562"/>
  <c r="T562"/>
  <c r="R562"/>
  <c r="P562"/>
  <c r="BI559"/>
  <c r="BH559"/>
  <c r="BG559"/>
  <c r="BF559"/>
  <c r="T559"/>
  <c r="R559"/>
  <c r="P559"/>
  <c r="BI551"/>
  <c r="BH551"/>
  <c r="BG551"/>
  <c r="BF551"/>
  <c r="T551"/>
  <c r="R551"/>
  <c r="P551"/>
  <c r="BI543"/>
  <c r="BH543"/>
  <c r="BG543"/>
  <c r="BF543"/>
  <c r="T543"/>
  <c r="R543"/>
  <c r="P543"/>
  <c r="BI535"/>
  <c r="BH535"/>
  <c r="BG535"/>
  <c r="BF535"/>
  <c r="T535"/>
  <c r="R535"/>
  <c r="P535"/>
  <c r="BI527"/>
  <c r="BH527"/>
  <c r="BG527"/>
  <c r="BF527"/>
  <c r="T527"/>
  <c r="R527"/>
  <c r="P527"/>
  <c r="BI519"/>
  <c r="BH519"/>
  <c r="BG519"/>
  <c r="BF519"/>
  <c r="T519"/>
  <c r="R519"/>
  <c r="P519"/>
  <c r="BI511"/>
  <c r="BH511"/>
  <c r="BG511"/>
  <c r="BF511"/>
  <c r="T511"/>
  <c r="R511"/>
  <c r="P511"/>
  <c r="BI505"/>
  <c r="BH505"/>
  <c r="BG505"/>
  <c r="BF505"/>
  <c r="T505"/>
  <c r="R505"/>
  <c r="P505"/>
  <c r="BI499"/>
  <c r="BH499"/>
  <c r="BG499"/>
  <c r="BF499"/>
  <c r="T499"/>
  <c r="R499"/>
  <c r="P499"/>
  <c r="BI493"/>
  <c r="BH493"/>
  <c r="BG493"/>
  <c r="BF493"/>
  <c r="T493"/>
  <c r="R493"/>
  <c r="P493"/>
  <c r="BI484"/>
  <c r="BH484"/>
  <c r="BG484"/>
  <c r="BF484"/>
  <c r="T484"/>
  <c r="R484"/>
  <c r="P484"/>
  <c r="BI470"/>
  <c r="BH470"/>
  <c r="BG470"/>
  <c r="BF470"/>
  <c r="T470"/>
  <c r="R470"/>
  <c r="P470"/>
  <c r="BI456"/>
  <c r="BH456"/>
  <c r="BG456"/>
  <c r="BF456"/>
  <c r="T456"/>
  <c r="R456"/>
  <c r="P456"/>
  <c r="BI450"/>
  <c r="BH450"/>
  <c r="BG450"/>
  <c r="BF450"/>
  <c r="T450"/>
  <c r="R450"/>
  <c r="P450"/>
  <c r="BI441"/>
  <c r="BH441"/>
  <c r="BG441"/>
  <c r="BF441"/>
  <c r="T441"/>
  <c r="R441"/>
  <c r="P441"/>
  <c r="BI432"/>
  <c r="BH432"/>
  <c r="BG432"/>
  <c r="BF432"/>
  <c r="T432"/>
  <c r="R432"/>
  <c r="P432"/>
  <c r="BI423"/>
  <c r="BH423"/>
  <c r="BG423"/>
  <c r="BF423"/>
  <c r="T423"/>
  <c r="R423"/>
  <c r="P423"/>
  <c r="BI414"/>
  <c r="BH414"/>
  <c r="BG414"/>
  <c r="BF414"/>
  <c r="T414"/>
  <c r="R414"/>
  <c r="P414"/>
  <c r="BI411"/>
  <c r="BH411"/>
  <c r="BG411"/>
  <c r="BF411"/>
  <c r="T411"/>
  <c r="R411"/>
  <c r="P411"/>
  <c r="BI408"/>
  <c r="BH408"/>
  <c r="BG408"/>
  <c r="BF408"/>
  <c r="T408"/>
  <c r="R408"/>
  <c r="P408"/>
  <c r="BI405"/>
  <c r="BH405"/>
  <c r="BG405"/>
  <c r="BF405"/>
  <c r="T405"/>
  <c r="R405"/>
  <c r="P405"/>
  <c r="BI402"/>
  <c r="BH402"/>
  <c r="BG402"/>
  <c r="BF402"/>
  <c r="T402"/>
  <c r="R402"/>
  <c r="P402"/>
  <c r="BI397"/>
  <c r="BH397"/>
  <c r="BG397"/>
  <c r="BF397"/>
  <c r="T397"/>
  <c r="R397"/>
  <c r="P397"/>
  <c r="BI392"/>
  <c r="BH392"/>
  <c r="BG392"/>
  <c r="BF392"/>
  <c r="T392"/>
  <c r="R392"/>
  <c r="P392"/>
  <c r="BI388"/>
  <c r="BH388"/>
  <c r="BG388"/>
  <c r="BF388"/>
  <c r="T388"/>
  <c r="R388"/>
  <c r="P388"/>
  <c r="BI385"/>
  <c r="BH385"/>
  <c r="BG385"/>
  <c r="BF385"/>
  <c r="T385"/>
  <c r="R385"/>
  <c r="P385"/>
  <c r="BI381"/>
  <c r="BH381"/>
  <c r="BG381"/>
  <c r="BF381"/>
  <c r="T381"/>
  <c r="R381"/>
  <c r="P381"/>
  <c r="BI376"/>
  <c r="BH376"/>
  <c r="BG376"/>
  <c r="BF376"/>
  <c r="T376"/>
  <c r="R376"/>
  <c r="P376"/>
  <c r="BI374"/>
  <c r="BH374"/>
  <c r="BG374"/>
  <c r="BF374"/>
  <c r="T374"/>
  <c r="R374"/>
  <c r="P374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3"/>
  <c r="BH363"/>
  <c r="BG363"/>
  <c r="BF363"/>
  <c r="T363"/>
  <c r="R363"/>
  <c r="P363"/>
  <c r="BI361"/>
  <c r="BH361"/>
  <c r="BG361"/>
  <c r="BF361"/>
  <c r="T361"/>
  <c r="R361"/>
  <c r="P361"/>
  <c r="BI359"/>
  <c r="BH359"/>
  <c r="BG359"/>
  <c r="BF359"/>
  <c r="T359"/>
  <c r="R359"/>
  <c r="P359"/>
  <c r="BI357"/>
  <c r="BH357"/>
  <c r="BG357"/>
  <c r="BF357"/>
  <c r="T357"/>
  <c r="R357"/>
  <c r="P357"/>
  <c r="BI352"/>
  <c r="BH352"/>
  <c r="BG352"/>
  <c r="BF352"/>
  <c r="T352"/>
  <c r="R352"/>
  <c r="P352"/>
  <c r="BI347"/>
  <c r="BH347"/>
  <c r="BG347"/>
  <c r="BF347"/>
  <c r="T347"/>
  <c r="R347"/>
  <c r="P347"/>
  <c r="BI342"/>
  <c r="BH342"/>
  <c r="BG342"/>
  <c r="BF342"/>
  <c r="T342"/>
  <c r="R342"/>
  <c r="P342"/>
  <c r="BI339"/>
  <c r="BH339"/>
  <c r="BG339"/>
  <c r="BF339"/>
  <c r="T339"/>
  <c r="R339"/>
  <c r="P339"/>
  <c r="BI334"/>
  <c r="BH334"/>
  <c r="BG334"/>
  <c r="BF334"/>
  <c r="T334"/>
  <c r="R334"/>
  <c r="P334"/>
  <c r="BI329"/>
  <c r="BH329"/>
  <c r="BG329"/>
  <c r="BF329"/>
  <c r="T329"/>
  <c r="R329"/>
  <c r="P329"/>
  <c r="BI324"/>
  <c r="BH324"/>
  <c r="BG324"/>
  <c r="BF324"/>
  <c r="T324"/>
  <c r="R324"/>
  <c r="P324"/>
  <c r="BI319"/>
  <c r="BH319"/>
  <c r="BG319"/>
  <c r="BF319"/>
  <c r="T319"/>
  <c r="R319"/>
  <c r="P319"/>
  <c r="BI314"/>
  <c r="BH314"/>
  <c r="BG314"/>
  <c r="BF314"/>
  <c r="T314"/>
  <c r="R314"/>
  <c r="P314"/>
  <c r="BI309"/>
  <c r="BH309"/>
  <c r="BG309"/>
  <c r="BF309"/>
  <c r="T309"/>
  <c r="R309"/>
  <c r="P309"/>
  <c r="BI304"/>
  <c r="BH304"/>
  <c r="BG304"/>
  <c r="BF304"/>
  <c r="T304"/>
  <c r="R304"/>
  <c r="P304"/>
  <c r="BI299"/>
  <c r="BH299"/>
  <c r="BG299"/>
  <c r="BF299"/>
  <c r="T299"/>
  <c r="R299"/>
  <c r="P299"/>
  <c r="BI294"/>
  <c r="BH294"/>
  <c r="BG294"/>
  <c r="BF294"/>
  <c r="T294"/>
  <c r="R294"/>
  <c r="P294"/>
  <c r="BI289"/>
  <c r="BH289"/>
  <c r="BG289"/>
  <c r="BF289"/>
  <c r="T289"/>
  <c r="R289"/>
  <c r="P289"/>
  <c r="BI284"/>
  <c r="BH284"/>
  <c r="BG284"/>
  <c r="BF284"/>
  <c r="T284"/>
  <c r="R284"/>
  <c r="P284"/>
  <c r="BI279"/>
  <c r="BH279"/>
  <c r="BG279"/>
  <c r="BF279"/>
  <c r="T279"/>
  <c r="R279"/>
  <c r="P279"/>
  <c r="BI276"/>
  <c r="BH276"/>
  <c r="BG276"/>
  <c r="BF276"/>
  <c r="T276"/>
  <c r="R276"/>
  <c r="P276"/>
  <c r="BI273"/>
  <c r="BH273"/>
  <c r="BG273"/>
  <c r="BF273"/>
  <c r="T273"/>
  <c r="R273"/>
  <c r="P273"/>
  <c r="BI268"/>
  <c r="BH268"/>
  <c r="BG268"/>
  <c r="BF268"/>
  <c r="T268"/>
  <c r="R268"/>
  <c r="P268"/>
  <c r="BI263"/>
  <c r="BH263"/>
  <c r="BG263"/>
  <c r="BF263"/>
  <c r="T263"/>
  <c r="R263"/>
  <c r="P263"/>
  <c r="BI258"/>
  <c r="BH258"/>
  <c r="BG258"/>
  <c r="BF258"/>
  <c r="T258"/>
  <c r="R258"/>
  <c r="P258"/>
  <c r="BI254"/>
  <c r="BH254"/>
  <c r="BG254"/>
  <c r="BF254"/>
  <c r="T254"/>
  <c r="R254"/>
  <c r="P254"/>
  <c r="BI248"/>
  <c r="BH248"/>
  <c r="BG248"/>
  <c r="BF248"/>
  <c r="T248"/>
  <c r="R248"/>
  <c r="P248"/>
  <c r="BI243"/>
  <c r="BH243"/>
  <c r="BG243"/>
  <c r="BF243"/>
  <c r="T243"/>
  <c r="R243"/>
  <c r="P243"/>
  <c r="BI238"/>
  <c r="BH238"/>
  <c r="BG238"/>
  <c r="BF238"/>
  <c r="T238"/>
  <c r="T237"/>
  <c r="R238"/>
  <c r="R237"/>
  <c r="P238"/>
  <c r="P237"/>
  <c r="BI234"/>
  <c r="BH234"/>
  <c r="BG234"/>
  <c r="BF234"/>
  <c r="T234"/>
  <c r="R234"/>
  <c r="P234"/>
  <c r="BI230"/>
  <c r="BH230"/>
  <c r="BG230"/>
  <c r="BF230"/>
  <c r="T230"/>
  <c r="R230"/>
  <c r="P230"/>
  <c r="BI227"/>
  <c r="BH227"/>
  <c r="BG227"/>
  <c r="BF227"/>
  <c r="T227"/>
  <c r="R227"/>
  <c r="P227"/>
  <c r="BI223"/>
  <c r="BH223"/>
  <c r="BG223"/>
  <c r="BF223"/>
  <c r="T223"/>
  <c r="R223"/>
  <c r="P223"/>
  <c r="BI220"/>
  <c r="BH220"/>
  <c r="BG220"/>
  <c r="BF220"/>
  <c r="T220"/>
  <c r="R220"/>
  <c r="P220"/>
  <c r="BI209"/>
  <c r="BH209"/>
  <c r="BG209"/>
  <c r="BF209"/>
  <c r="T209"/>
  <c r="R209"/>
  <c r="P209"/>
  <c r="BI199"/>
  <c r="BH199"/>
  <c r="BG199"/>
  <c r="BF199"/>
  <c r="T199"/>
  <c r="R199"/>
  <c r="P199"/>
  <c r="BI193"/>
  <c r="BH193"/>
  <c r="BG193"/>
  <c r="BF193"/>
  <c r="T193"/>
  <c r="R193"/>
  <c r="P193"/>
  <c r="BI183"/>
  <c r="BH183"/>
  <c r="BG183"/>
  <c r="BF183"/>
  <c r="T183"/>
  <c r="R183"/>
  <c r="P183"/>
  <c r="BI172"/>
  <c r="BH172"/>
  <c r="BG172"/>
  <c r="BF172"/>
  <c r="T172"/>
  <c r="T166"/>
  <c r="R172"/>
  <c r="R166"/>
  <c r="P172"/>
  <c r="P166"/>
  <c r="BI167"/>
  <c r="BH167"/>
  <c r="BG167"/>
  <c r="BF167"/>
  <c r="T167"/>
  <c r="R167"/>
  <c r="P167"/>
  <c r="BI156"/>
  <c r="BH156"/>
  <c r="BG156"/>
  <c r="BF156"/>
  <c r="T156"/>
  <c r="T155"/>
  <c r="R156"/>
  <c r="R155"/>
  <c r="P156"/>
  <c r="P155"/>
  <c r="BI151"/>
  <c r="BH151"/>
  <c r="BG151"/>
  <c r="BF151"/>
  <c r="T151"/>
  <c r="R151"/>
  <c r="P151"/>
  <c r="BI141"/>
  <c r="BH141"/>
  <c r="BG141"/>
  <c r="BF141"/>
  <c r="T141"/>
  <c r="R141"/>
  <c r="P141"/>
  <c r="BI136"/>
  <c r="BH136"/>
  <c r="BG136"/>
  <c r="BF136"/>
  <c r="T136"/>
  <c r="R136"/>
  <c r="P136"/>
  <c r="BI133"/>
  <c r="BH133"/>
  <c r="BG133"/>
  <c r="BF133"/>
  <c r="T133"/>
  <c r="R133"/>
  <c r="P133"/>
  <c r="BI128"/>
  <c r="BH128"/>
  <c r="BG128"/>
  <c r="BF128"/>
  <c r="T128"/>
  <c r="R128"/>
  <c r="P128"/>
  <c r="BI125"/>
  <c r="BH125"/>
  <c r="BG125"/>
  <c r="BF125"/>
  <c r="T125"/>
  <c r="R125"/>
  <c r="P125"/>
  <c r="BI121"/>
  <c r="BH121"/>
  <c r="BG121"/>
  <c r="BF121"/>
  <c r="T121"/>
  <c r="R121"/>
  <c r="P121"/>
  <c r="BI118"/>
  <c r="BH118"/>
  <c r="BG118"/>
  <c r="BF118"/>
  <c r="T118"/>
  <c r="R118"/>
  <c r="P118"/>
  <c r="BI114"/>
  <c r="BH114"/>
  <c r="BG114"/>
  <c r="BF114"/>
  <c r="T114"/>
  <c r="R114"/>
  <c r="P114"/>
  <c r="BI109"/>
  <c r="BH109"/>
  <c r="BG109"/>
  <c r="BF109"/>
  <c r="T109"/>
  <c r="R109"/>
  <c r="P109"/>
  <c r="BI99"/>
  <c r="BH99"/>
  <c r="BG99"/>
  <c r="BF99"/>
  <c r="T99"/>
  <c r="R99"/>
  <c r="P99"/>
  <c r="J93"/>
  <c r="J92"/>
  <c r="F92"/>
  <c r="F90"/>
  <c r="E88"/>
  <c r="J55"/>
  <c r="J54"/>
  <c r="F54"/>
  <c r="F52"/>
  <c r="E50"/>
  <c r="J18"/>
  <c r="E18"/>
  <c r="F55"/>
  <c r="J17"/>
  <c r="J12"/>
  <c r="J90"/>
  <c r="E7"/>
  <c r="E86"/>
  <c i="2" r="J37"/>
  <c r="J36"/>
  <c i="1" r="AY55"/>
  <c i="2" r="J35"/>
  <c i="1" r="AX55"/>
  <c i="2" r="BI1118"/>
  <c r="BH1118"/>
  <c r="BG1118"/>
  <c r="BF1118"/>
  <c r="T1118"/>
  <c r="R1118"/>
  <c r="P1118"/>
  <c r="BI1097"/>
  <c r="BH1097"/>
  <c r="BG1097"/>
  <c r="BF1097"/>
  <c r="T1097"/>
  <c r="R1097"/>
  <c r="P1097"/>
  <c r="BI1093"/>
  <c r="BH1093"/>
  <c r="BG1093"/>
  <c r="BF1093"/>
  <c r="T1093"/>
  <c r="R1093"/>
  <c r="P1093"/>
  <c r="BI1090"/>
  <c r="BH1090"/>
  <c r="BG1090"/>
  <c r="BF1090"/>
  <c r="T1090"/>
  <c r="R1090"/>
  <c r="P1090"/>
  <c r="BI1086"/>
  <c r="BH1086"/>
  <c r="BG1086"/>
  <c r="BF1086"/>
  <c r="T1086"/>
  <c r="R1086"/>
  <c r="P1086"/>
  <c r="BI1083"/>
  <c r="BH1083"/>
  <c r="BG1083"/>
  <c r="BF1083"/>
  <c r="T1083"/>
  <c r="R1083"/>
  <c r="P1083"/>
  <c r="BI1062"/>
  <c r="BH1062"/>
  <c r="BG1062"/>
  <c r="BF1062"/>
  <c r="T1062"/>
  <c r="R1062"/>
  <c r="P1062"/>
  <c r="BI1041"/>
  <c r="BH1041"/>
  <c r="BG1041"/>
  <c r="BF1041"/>
  <c r="T1041"/>
  <c r="R1041"/>
  <c r="P1041"/>
  <c r="BI1020"/>
  <c r="BH1020"/>
  <c r="BG1020"/>
  <c r="BF1020"/>
  <c r="T1020"/>
  <c r="R1020"/>
  <c r="P1020"/>
  <c r="BI999"/>
  <c r="BH999"/>
  <c r="BG999"/>
  <c r="BF999"/>
  <c r="T999"/>
  <c r="R999"/>
  <c r="P999"/>
  <c r="BI993"/>
  <c r="BH993"/>
  <c r="BG993"/>
  <c r="BF993"/>
  <c r="T993"/>
  <c r="R993"/>
  <c r="P993"/>
  <c r="BI988"/>
  <c r="BH988"/>
  <c r="BG988"/>
  <c r="BF988"/>
  <c r="T988"/>
  <c r="R988"/>
  <c r="P988"/>
  <c r="BI983"/>
  <c r="BH983"/>
  <c r="BG983"/>
  <c r="BF983"/>
  <c r="T983"/>
  <c r="R983"/>
  <c r="P983"/>
  <c r="BI979"/>
  <c r="BH979"/>
  <c r="BG979"/>
  <c r="BF979"/>
  <c r="T979"/>
  <c r="R979"/>
  <c r="P979"/>
  <c r="BI976"/>
  <c r="BH976"/>
  <c r="BG976"/>
  <c r="BF976"/>
  <c r="T976"/>
  <c r="R976"/>
  <c r="P976"/>
  <c r="BI966"/>
  <c r="BH966"/>
  <c r="BG966"/>
  <c r="BF966"/>
  <c r="T966"/>
  <c r="R966"/>
  <c r="P966"/>
  <c r="BI954"/>
  <c r="BH954"/>
  <c r="BG954"/>
  <c r="BF954"/>
  <c r="T954"/>
  <c r="R954"/>
  <c r="P954"/>
  <c r="BI942"/>
  <c r="BH942"/>
  <c r="BG942"/>
  <c r="BF942"/>
  <c r="T942"/>
  <c r="R942"/>
  <c r="P942"/>
  <c r="BI922"/>
  <c r="BH922"/>
  <c r="BG922"/>
  <c r="BF922"/>
  <c r="T922"/>
  <c r="R922"/>
  <c r="P922"/>
  <c r="BI890"/>
  <c r="BH890"/>
  <c r="BG890"/>
  <c r="BF890"/>
  <c r="T890"/>
  <c r="R890"/>
  <c r="P890"/>
  <c r="BI858"/>
  <c r="BH858"/>
  <c r="BG858"/>
  <c r="BF858"/>
  <c r="T858"/>
  <c r="R858"/>
  <c r="P858"/>
  <c r="BI829"/>
  <c r="BH829"/>
  <c r="BG829"/>
  <c r="BF829"/>
  <c r="T829"/>
  <c r="R829"/>
  <c r="P829"/>
  <c r="BI800"/>
  <c r="BH800"/>
  <c r="BG800"/>
  <c r="BF800"/>
  <c r="T800"/>
  <c r="R800"/>
  <c r="P800"/>
  <c r="BI771"/>
  <c r="BH771"/>
  <c r="BG771"/>
  <c r="BF771"/>
  <c r="T771"/>
  <c r="R771"/>
  <c r="P771"/>
  <c r="BI742"/>
  <c r="BH742"/>
  <c r="BG742"/>
  <c r="BF742"/>
  <c r="T742"/>
  <c r="R742"/>
  <c r="P742"/>
  <c r="BI737"/>
  <c r="BH737"/>
  <c r="BG737"/>
  <c r="BF737"/>
  <c r="T737"/>
  <c r="R737"/>
  <c r="P737"/>
  <c r="BI732"/>
  <c r="BH732"/>
  <c r="BG732"/>
  <c r="BF732"/>
  <c r="T732"/>
  <c r="R732"/>
  <c r="P732"/>
  <c r="BI703"/>
  <c r="BH703"/>
  <c r="BG703"/>
  <c r="BF703"/>
  <c r="T703"/>
  <c r="R703"/>
  <c r="P703"/>
  <c r="BI674"/>
  <c r="BH674"/>
  <c r="BG674"/>
  <c r="BF674"/>
  <c r="T674"/>
  <c r="R674"/>
  <c r="P674"/>
  <c r="BI667"/>
  <c r="BH667"/>
  <c r="BG667"/>
  <c r="BF667"/>
  <c r="T667"/>
  <c r="T666"/>
  <c r="R667"/>
  <c r="R666"/>
  <c r="P667"/>
  <c r="P666"/>
  <c r="BI663"/>
  <c r="BH663"/>
  <c r="BG663"/>
  <c r="BF663"/>
  <c r="T663"/>
  <c r="R663"/>
  <c r="P663"/>
  <c r="BI660"/>
  <c r="BH660"/>
  <c r="BG660"/>
  <c r="BF660"/>
  <c r="T660"/>
  <c r="R660"/>
  <c r="P660"/>
  <c r="BI647"/>
  <c r="BH647"/>
  <c r="BG647"/>
  <c r="BF647"/>
  <c r="T647"/>
  <c r="R647"/>
  <c r="P647"/>
  <c r="BI637"/>
  <c r="BH637"/>
  <c r="BG637"/>
  <c r="BF637"/>
  <c r="T637"/>
  <c r="R637"/>
  <c r="P637"/>
  <c r="BI627"/>
  <c r="BH627"/>
  <c r="BG627"/>
  <c r="BF627"/>
  <c r="T627"/>
  <c r="R627"/>
  <c r="P627"/>
  <c r="BI614"/>
  <c r="BH614"/>
  <c r="BG614"/>
  <c r="BF614"/>
  <c r="T614"/>
  <c r="R614"/>
  <c r="P614"/>
  <c r="BI593"/>
  <c r="BH593"/>
  <c r="BG593"/>
  <c r="BF593"/>
  <c r="T593"/>
  <c r="R593"/>
  <c r="P593"/>
  <c r="BI571"/>
  <c r="BH571"/>
  <c r="BG571"/>
  <c r="BF571"/>
  <c r="T571"/>
  <c r="R571"/>
  <c r="P571"/>
  <c r="BI549"/>
  <c r="BH549"/>
  <c r="BG549"/>
  <c r="BF549"/>
  <c r="T549"/>
  <c r="R549"/>
  <c r="P549"/>
  <c r="BI527"/>
  <c r="BH527"/>
  <c r="BG527"/>
  <c r="BF527"/>
  <c r="T527"/>
  <c r="R527"/>
  <c r="P527"/>
  <c r="BI505"/>
  <c r="BH505"/>
  <c r="BG505"/>
  <c r="BF505"/>
  <c r="T505"/>
  <c r="R505"/>
  <c r="P505"/>
  <c r="BI499"/>
  <c r="BH499"/>
  <c r="BG499"/>
  <c r="BF499"/>
  <c r="T499"/>
  <c r="R499"/>
  <c r="P499"/>
  <c r="BI493"/>
  <c r="BH493"/>
  <c r="BG493"/>
  <c r="BF493"/>
  <c r="T493"/>
  <c r="R493"/>
  <c r="P493"/>
  <c r="BI471"/>
  <c r="BH471"/>
  <c r="BG471"/>
  <c r="BF471"/>
  <c r="T471"/>
  <c r="R471"/>
  <c r="P471"/>
  <c r="BI449"/>
  <c r="BH449"/>
  <c r="BG449"/>
  <c r="BF449"/>
  <c r="T449"/>
  <c r="R449"/>
  <c r="P449"/>
  <c r="BI427"/>
  <c r="BH427"/>
  <c r="BG427"/>
  <c r="BF427"/>
  <c r="T427"/>
  <c r="R427"/>
  <c r="P427"/>
  <c r="BI415"/>
  <c r="BH415"/>
  <c r="BG415"/>
  <c r="BF415"/>
  <c r="T415"/>
  <c r="T403"/>
  <c r="R415"/>
  <c r="R403"/>
  <c r="P415"/>
  <c r="P403"/>
  <c r="BI404"/>
  <c r="BH404"/>
  <c r="BG404"/>
  <c r="BF404"/>
  <c r="T404"/>
  <c r="R404"/>
  <c r="P404"/>
  <c r="BI400"/>
  <c r="BH400"/>
  <c r="BG400"/>
  <c r="BF400"/>
  <c r="T400"/>
  <c r="R400"/>
  <c r="P400"/>
  <c r="BI397"/>
  <c r="BH397"/>
  <c r="BG397"/>
  <c r="BF397"/>
  <c r="T397"/>
  <c r="R397"/>
  <c r="P397"/>
  <c r="BI387"/>
  <c r="BH387"/>
  <c r="BG387"/>
  <c r="BF387"/>
  <c r="T387"/>
  <c r="R387"/>
  <c r="P387"/>
  <c r="BI379"/>
  <c r="BH379"/>
  <c r="BG379"/>
  <c r="BF379"/>
  <c r="T379"/>
  <c r="R379"/>
  <c r="P379"/>
  <c r="BI371"/>
  <c r="BH371"/>
  <c r="BG371"/>
  <c r="BF371"/>
  <c r="T371"/>
  <c r="R371"/>
  <c r="P371"/>
  <c r="BI369"/>
  <c r="BH369"/>
  <c r="BG369"/>
  <c r="BF369"/>
  <c r="T369"/>
  <c r="R369"/>
  <c r="P369"/>
  <c r="BI364"/>
  <c r="BH364"/>
  <c r="BG364"/>
  <c r="BF364"/>
  <c r="T364"/>
  <c r="R364"/>
  <c r="P364"/>
  <c r="BI357"/>
  <c r="BH357"/>
  <c r="BG357"/>
  <c r="BF357"/>
  <c r="T357"/>
  <c r="R357"/>
  <c r="P357"/>
  <c r="BI351"/>
  <c r="BH351"/>
  <c r="BG351"/>
  <c r="BF351"/>
  <c r="T351"/>
  <c r="R351"/>
  <c r="P351"/>
  <c r="BI346"/>
  <c r="BH346"/>
  <c r="BG346"/>
  <c r="BF346"/>
  <c r="T346"/>
  <c r="R346"/>
  <c r="P346"/>
  <c r="BI341"/>
  <c r="BH341"/>
  <c r="BG341"/>
  <c r="BF341"/>
  <c r="T341"/>
  <c r="R341"/>
  <c r="P341"/>
  <c r="BI335"/>
  <c r="BH335"/>
  <c r="BG335"/>
  <c r="BF335"/>
  <c r="T335"/>
  <c r="R335"/>
  <c r="P335"/>
  <c r="BI324"/>
  <c r="BH324"/>
  <c r="BG324"/>
  <c r="BF324"/>
  <c r="T324"/>
  <c r="R324"/>
  <c r="P324"/>
  <c r="BI319"/>
  <c r="BH319"/>
  <c r="BG319"/>
  <c r="BF319"/>
  <c r="T319"/>
  <c r="T318"/>
  <c r="R319"/>
  <c r="R318"/>
  <c r="P319"/>
  <c r="P318"/>
  <c r="BI315"/>
  <c r="BH315"/>
  <c r="BG315"/>
  <c r="BF315"/>
  <c r="T315"/>
  <c r="R315"/>
  <c r="P315"/>
  <c r="BI311"/>
  <c r="BH311"/>
  <c r="BG311"/>
  <c r="BF311"/>
  <c r="T311"/>
  <c r="R311"/>
  <c r="P311"/>
  <c r="BI308"/>
  <c r="BH308"/>
  <c r="BG308"/>
  <c r="BF308"/>
  <c r="T308"/>
  <c r="R308"/>
  <c r="P308"/>
  <c r="BI304"/>
  <c r="BH304"/>
  <c r="BG304"/>
  <c r="BF304"/>
  <c r="T304"/>
  <c r="R304"/>
  <c r="P304"/>
  <c r="BI301"/>
  <c r="BH301"/>
  <c r="BG301"/>
  <c r="BF301"/>
  <c r="T301"/>
  <c r="R301"/>
  <c r="P301"/>
  <c r="BI290"/>
  <c r="BH290"/>
  <c r="BG290"/>
  <c r="BF290"/>
  <c r="T290"/>
  <c r="R290"/>
  <c r="P290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59"/>
  <c r="BH259"/>
  <c r="BG259"/>
  <c r="BF259"/>
  <c r="T259"/>
  <c r="R259"/>
  <c r="P259"/>
  <c r="BI256"/>
  <c r="BH256"/>
  <c r="BG256"/>
  <c r="BF256"/>
  <c r="T256"/>
  <c r="R256"/>
  <c r="P256"/>
  <c r="BI226"/>
  <c r="BH226"/>
  <c r="BG226"/>
  <c r="BF226"/>
  <c r="T226"/>
  <c r="R226"/>
  <c r="P226"/>
  <c r="BI196"/>
  <c r="BH196"/>
  <c r="BG196"/>
  <c r="BF196"/>
  <c r="T196"/>
  <c r="R196"/>
  <c r="P196"/>
  <c r="BI171"/>
  <c r="BH171"/>
  <c r="BG171"/>
  <c r="BF171"/>
  <c r="T171"/>
  <c r="R171"/>
  <c r="P171"/>
  <c r="BI139"/>
  <c r="BH139"/>
  <c r="BG139"/>
  <c r="BF139"/>
  <c r="T139"/>
  <c r="R139"/>
  <c r="P139"/>
  <c r="BI129"/>
  <c r="BH129"/>
  <c r="BG129"/>
  <c r="BF129"/>
  <c r="T129"/>
  <c r="R129"/>
  <c r="P129"/>
  <c r="BI119"/>
  <c r="BH119"/>
  <c r="BG119"/>
  <c r="BF119"/>
  <c r="T119"/>
  <c r="R119"/>
  <c r="P119"/>
  <c r="BI109"/>
  <c r="BH109"/>
  <c r="BG109"/>
  <c r="BF109"/>
  <c r="T109"/>
  <c r="R109"/>
  <c r="P109"/>
  <c r="BI96"/>
  <c r="BH96"/>
  <c r="BG96"/>
  <c r="BF96"/>
  <c r="T96"/>
  <c r="T95"/>
  <c r="R96"/>
  <c r="R95"/>
  <c r="P96"/>
  <c r="P95"/>
  <c r="J90"/>
  <c r="J89"/>
  <c r="F89"/>
  <c r="F87"/>
  <c r="E85"/>
  <c r="J55"/>
  <c r="J54"/>
  <c r="F54"/>
  <c r="F52"/>
  <c r="E50"/>
  <c r="J18"/>
  <c r="E18"/>
  <c r="F55"/>
  <c r="J17"/>
  <c r="J12"/>
  <c r="J87"/>
  <c r="E7"/>
  <c r="E83"/>
  <c i="1" r="L50"/>
  <c r="AM50"/>
  <c r="AM49"/>
  <c r="L49"/>
  <c r="AM47"/>
  <c r="L47"/>
  <c r="L45"/>
  <c r="L44"/>
  <c i="2" r="BK1041"/>
  <c i="3" r="J871"/>
  <c r="J365"/>
  <c r="BK830"/>
  <c r="BK803"/>
  <c r="J376"/>
  <c i="2" r="BK499"/>
  <c r="J335"/>
  <c r="J315"/>
  <c i="3" r="J577"/>
  <c r="J268"/>
  <c r="BK273"/>
  <c i="4" r="J145"/>
  <c i="2" r="J800"/>
  <c r="J379"/>
  <c r="J449"/>
  <c i="3" r="BK918"/>
  <c r="BK109"/>
  <c r="BK339"/>
  <c r="BK656"/>
  <c r="J583"/>
  <c r="BK423"/>
  <c r="J788"/>
  <c r="BK220"/>
  <c i="4" r="J120"/>
  <c i="5" r="BK107"/>
  <c i="2" r="BK988"/>
  <c r="BK369"/>
  <c i="3" r="J945"/>
  <c r="J625"/>
  <c r="BK369"/>
  <c r="J742"/>
  <c r="J408"/>
  <c r="BK574"/>
  <c r="BK871"/>
  <c i="4" r="BK161"/>
  <c r="BK97"/>
  <c i="2" r="BK259"/>
  <c i="3" r="J1048"/>
  <c r="J622"/>
  <c r="J948"/>
  <c r="J450"/>
  <c i="4" r="BK123"/>
  <c i="2" r="J890"/>
  <c r="J324"/>
  <c i="3" r="J1045"/>
  <c r="J314"/>
  <c r="BK613"/>
  <c i="4" r="BK127"/>
  <c i="2" r="BK397"/>
  <c i="3" r="BK753"/>
  <c r="BK565"/>
  <c r="J981"/>
  <c r="BK927"/>
  <c i="4" r="BK154"/>
  <c i="2" r="BK800"/>
  <c r="J660"/>
  <c i="3" r="BK1055"/>
  <c r="J836"/>
  <c r="BK622"/>
  <c r="BK973"/>
  <c r="BK948"/>
  <c r="J357"/>
  <c i="4" r="BK125"/>
  <c i="2" r="BK1062"/>
  <c r="J663"/>
  <c r="J311"/>
  <c r="BK109"/>
  <c i="3" r="J678"/>
  <c r="BK645"/>
  <c r="BK470"/>
  <c r="J910"/>
  <c r="J592"/>
  <c r="BK967"/>
  <c r="BK993"/>
  <c r="BK896"/>
  <c r="BK258"/>
  <c i="4" r="J168"/>
  <c i="3" r="BK183"/>
  <c r="BK227"/>
  <c r="J601"/>
  <c r="J973"/>
  <c i="2" r="J922"/>
  <c r="J415"/>
  <c i="3" r="BK329"/>
  <c r="J783"/>
  <c r="BK676"/>
  <c r="BK672"/>
  <c i="4" r="J139"/>
  <c i="2" r="BK471"/>
  <c r="BK357"/>
  <c i="3" r="J941"/>
  <c r="BK601"/>
  <c r="J385"/>
  <c r="BK1045"/>
  <c r="J199"/>
  <c i="4" r="J154"/>
  <c i="2" r="J954"/>
  <c r="BK311"/>
  <c r="J1097"/>
  <c i="3" r="J227"/>
  <c r="J371"/>
  <c r="J727"/>
  <c r="J388"/>
  <c r="BK385"/>
  <c r="BK625"/>
  <c r="J720"/>
  <c r="J979"/>
  <c r="BK193"/>
  <c i="4" r="J157"/>
  <c r="J90"/>
  <c i="2" r="BK954"/>
  <c r="BK505"/>
  <c r="J308"/>
  <c i="3" r="J392"/>
  <c r="BK543"/>
  <c r="BK284"/>
  <c r="J983"/>
  <c r="J324"/>
  <c r="BK916"/>
  <c r="BK167"/>
  <c i="4" r="J116"/>
  <c i="2" r="BK742"/>
  <c r="J1118"/>
  <c i="3" r="BK813"/>
  <c r="BK680"/>
  <c r="BK954"/>
  <c r="BK294"/>
  <c i="2" r="BK999"/>
  <c r="J364"/>
  <c i="3" r="J630"/>
  <c r="J680"/>
  <c r="J411"/>
  <c r="J918"/>
  <c i="4" r="BK134"/>
  <c i="2" r="BK667"/>
  <c i="3" r="BK571"/>
  <c r="J753"/>
  <c i="4" r="BK99"/>
  <c i="2" r="J1041"/>
  <c r="BK674"/>
  <c r="BK171"/>
  <c i="3" r="J1033"/>
  <c r="BK374"/>
  <c r="J916"/>
  <c r="J299"/>
  <c r="J859"/>
  <c r="BK981"/>
  <c r="J405"/>
  <c i="4" r="J151"/>
  <c r="BK113"/>
  <c i="2" r="BK737"/>
  <c r="J290"/>
  <c r="J275"/>
  <c i="3" r="J397"/>
  <c r="J685"/>
  <c r="J493"/>
  <c r="J913"/>
  <c r="BK450"/>
  <c r="BK630"/>
  <c r="J997"/>
  <c r="J935"/>
  <c r="J1004"/>
  <c r="BK885"/>
  <c r="J156"/>
  <c i="4" r="J99"/>
  <c i="3" r="BK1026"/>
  <c r="BK505"/>
  <c r="J748"/>
  <c r="BK263"/>
  <c i="2" r="J96"/>
  <c i="3" r="J951"/>
  <c r="J1055"/>
  <c r="BK209"/>
  <c r="BK441"/>
  <c i="4" r="J130"/>
  <c i="2" r="BK637"/>
  <c r="BK196"/>
  <c i="3" r="J669"/>
  <c r="J381"/>
  <c r="J484"/>
  <c i="4" r="J142"/>
  <c i="2" r="BK966"/>
  <c r="J527"/>
  <c r="J319"/>
  <c r="J397"/>
  <c i="3" r="BK1017"/>
  <c r="J136"/>
  <c r="BK289"/>
  <c r="BK456"/>
  <c r="BK682"/>
  <c r="BK598"/>
  <c r="BK935"/>
  <c r="BK309"/>
  <c r="BK821"/>
  <c i="4" r="BK148"/>
  <c i="2" r="BK527"/>
  <c r="J256"/>
  <c i="3" r="J580"/>
  <c r="BK866"/>
  <c i="5" r="J107"/>
  <c i="2" r="J272"/>
  <c i="3" r="J519"/>
  <c r="BK276"/>
  <c r="BK685"/>
  <c r="J258"/>
  <c i="2" r="J1083"/>
  <c r="J571"/>
  <c i="3" r="J230"/>
  <c r="BK1058"/>
  <c r="BK388"/>
  <c r="J779"/>
  <c r="BK299"/>
  <c r="J141"/>
  <c i="4" r="J95"/>
  <c i="2" r="J1020"/>
  <c r="J858"/>
  <c r="BK449"/>
  <c r="BK129"/>
  <c i="3" r="J927"/>
  <c r="J565"/>
  <c r="BK788"/>
  <c r="BK402"/>
  <c r="BK678"/>
  <c r="BK705"/>
  <c r="BK730"/>
  <c r="BK589"/>
  <c r="BK738"/>
  <c r="BK125"/>
  <c i="4" r="BK157"/>
  <c i="2" r="J400"/>
  <c i="3" r="BK352"/>
  <c r="J339"/>
  <c r="J607"/>
  <c i="4" r="J161"/>
  <c i="2" r="J109"/>
  <c r="J278"/>
  <c i="3" r="BK586"/>
  <c r="BK367"/>
  <c r="J571"/>
  <c i="4" r="BK132"/>
  <c i="2" r="BK371"/>
  <c r="BK119"/>
  <c i="3" r="J128"/>
  <c r="J125"/>
  <c r="J294"/>
  <c r="J374"/>
  <c r="J907"/>
  <c i="2" r="J1090"/>
  <c r="BK858"/>
  <c r="J499"/>
  <c r="J139"/>
  <c i="3" r="J586"/>
  <c r="J574"/>
  <c r="J167"/>
  <c r="J937"/>
  <c r="J903"/>
  <c r="J866"/>
  <c i="4" r="J106"/>
  <c i="2" r="J732"/>
  <c r="BK278"/>
  <c i="3" r="J638"/>
  <c r="J705"/>
  <c r="J844"/>
  <c r="BK793"/>
  <c r="BK989"/>
  <c r="BK714"/>
  <c r="J803"/>
  <c i="4" r="J134"/>
  <c i="2" r="BK922"/>
  <c r="BK364"/>
  <c i="3" r="J960"/>
  <c r="J263"/>
  <c r="J954"/>
  <c r="BK414"/>
  <c i="4" r="BK106"/>
  <c i="2" r="BK647"/>
  <c i="3" r="J223"/>
  <c r="BK724"/>
  <c r="J369"/>
  <c i="2" r="J942"/>
  <c r="J637"/>
  <c i="3" r="BK484"/>
  <c r="BK319"/>
  <c r="BK852"/>
  <c r="BK937"/>
  <c i="4" r="BK151"/>
  <c i="2" r="BK993"/>
  <c r="BK663"/>
  <c r="BK301"/>
  <c i="3" r="BK616"/>
  <c r="BK592"/>
  <c r="J664"/>
  <c r="BK1048"/>
  <c r="J813"/>
  <c r="J209"/>
  <c i="4" r="BK168"/>
  <c r="J113"/>
  <c i="5" r="J99"/>
  <c i="2" r="BK976"/>
  <c r="J351"/>
  <c r="BK404"/>
  <c i="3" r="J1041"/>
  <c r="BK172"/>
  <c r="J238"/>
  <c r="J610"/>
  <c r="BK735"/>
  <c r="J248"/>
  <c r="BK899"/>
  <c r="J896"/>
  <c r="BK841"/>
  <c r="BK376"/>
  <c i="4" r="J177"/>
  <c i="5" r="BK103"/>
  <c i="3" r="J604"/>
  <c r="J841"/>
  <c r="J730"/>
  <c r="J830"/>
  <c i="5" r="BK92"/>
  <c i="3" r="J766"/>
  <c r="BK304"/>
  <c i="2" r="J976"/>
  <c r="J196"/>
  <c i="3" r="J922"/>
  <c r="BK347"/>
  <c r="BK279"/>
  <c r="J969"/>
  <c i="2" r="BK1083"/>
  <c r="J493"/>
  <c i="3" r="J309"/>
  <c r="BK960"/>
  <c r="BK720"/>
  <c r="BK798"/>
  <c r="J254"/>
  <c i="4" r="J102"/>
  <c i="2" r="J966"/>
  <c r="J505"/>
  <c i="3" r="J1051"/>
  <c r="J527"/>
  <c r="J635"/>
  <c r="J1017"/>
  <c r="BK727"/>
  <c r="J273"/>
  <c i="4" r="J97"/>
  <c i="2" r="J371"/>
  <c i="3" r="BK910"/>
  <c r="J656"/>
  <c r="J304"/>
  <c r="J770"/>
  <c r="BK922"/>
  <c r="BK1041"/>
  <c r="BK610"/>
  <c r="J414"/>
  <c r="BK816"/>
  <c r="BK314"/>
  <c i="4" r="BK142"/>
  <c r="J125"/>
  <c i="3" r="J654"/>
  <c r="J595"/>
  <c r="BK892"/>
  <c r="J432"/>
  <c i="4" r="BK120"/>
  <c i="2" r="BK319"/>
  <c r="BK379"/>
  <c i="3" r="J703"/>
  <c r="J183"/>
  <c r="J598"/>
  <c r="J885"/>
  <c r="J234"/>
  <c i="2" r="BK593"/>
  <c r="BK96"/>
  <c r="BK427"/>
  <c i="3" r="J352"/>
  <c r="BK635"/>
  <c r="BK551"/>
  <c r="J695"/>
  <c r="BK99"/>
  <c i="2" r="BK1020"/>
  <c r="J703"/>
  <c r="BK275"/>
  <c r="BK415"/>
  <c i="3" r="BK121"/>
  <c r="J243"/>
  <c r="BK408"/>
  <c r="J220"/>
  <c r="BK766"/>
  <c r="BK979"/>
  <c r="BK511"/>
  <c r="J745"/>
  <c r="J289"/>
  <c i="4" r="BK177"/>
  <c r="J92"/>
  <c i="2" r="J829"/>
  <c r="J304"/>
  <c r="J647"/>
  <c i="3" r="J118"/>
  <c r="BK1004"/>
  <c r="J329"/>
  <c i="4" r="J109"/>
  <c i="2" r="J667"/>
  <c r="J301"/>
  <c i="3" r="J193"/>
  <c r="BK559"/>
  <c r="BK748"/>
  <c r="BK128"/>
  <c i="4" r="BK92"/>
  <c i="2" r="J742"/>
  <c r="BK400"/>
  <c i="3" r="J456"/>
  <c r="BK397"/>
  <c r="BK877"/>
  <c r="BK359"/>
  <c i="2" r="BK771"/>
  <c r="BK341"/>
  <c i="3" r="BK667"/>
  <c r="BK199"/>
  <c r="BK1051"/>
  <c r="J852"/>
  <c r="J361"/>
  <c i="2" r="BK1097"/>
  <c r="J737"/>
  <c r="J346"/>
  <c i="3" r="BK964"/>
  <c r="J276"/>
  <c r="BK745"/>
  <c r="BK151"/>
  <c r="BK761"/>
  <c i="4" r="BK130"/>
  <c i="5" r="BK88"/>
  <c i="2" r="BK942"/>
  <c r="BK493"/>
  <c r="J341"/>
  <c r="J369"/>
  <c i="3" r="BK133"/>
  <c r="J551"/>
  <c r="J758"/>
  <c r="BK357"/>
  <c r="BK254"/>
  <c r="BK969"/>
  <c r="BK405"/>
  <c r="BK844"/>
  <c r="J738"/>
  <c r="J761"/>
  <c r="BK268"/>
  <c i="4" r="BK164"/>
  <c i="5" r="J92"/>
  <c i="3" r="BK742"/>
  <c r="BK381"/>
  <c r="BK619"/>
  <c r="BK957"/>
  <c i="4" r="BK95"/>
  <c i="2" r="J771"/>
  <c r="BK139"/>
  <c i="3" r="J619"/>
  <c r="J967"/>
  <c r="BK951"/>
  <c r="BK779"/>
  <c i="2" r="BK549"/>
  <c r="J357"/>
  <c r="J404"/>
  <c i="3" r="BK1008"/>
  <c r="BK432"/>
  <c r="BK580"/>
  <c r="BK607"/>
  <c r="J613"/>
  <c r="BK243"/>
  <c i="2" r="J993"/>
  <c r="J627"/>
  <c r="J129"/>
  <c r="BK226"/>
  <c i="3" r="J559"/>
  <c r="J650"/>
  <c r="J342"/>
  <c r="J798"/>
  <c r="J589"/>
  <c r="BK758"/>
  <c r="J1008"/>
  <c r="J724"/>
  <c r="J133"/>
  <c i="4" r="J132"/>
  <c i="5" r="BK96"/>
  <c i="2" r="J983"/>
  <c i="3" r="BK1037"/>
  <c r="J347"/>
  <c r="BK703"/>
  <c r="BK654"/>
  <c r="BK141"/>
  <c i="2" r="J674"/>
  <c r="BK272"/>
  <c r="BK387"/>
  <c i="3" r="J714"/>
  <c r="BK717"/>
  <c r="BK493"/>
  <c r="J172"/>
  <c r="BK324"/>
  <c i="2" r="J1062"/>
  <c r="BK732"/>
  <c r="J1093"/>
  <c i="3" r="BK983"/>
  <c r="J735"/>
  <c r="BK783"/>
  <c r="BK248"/>
  <c r="BK568"/>
  <c r="BK695"/>
  <c r="J682"/>
  <c r="J892"/>
  <c r="BK234"/>
  <c i="4" r="J172"/>
  <c r="J123"/>
  <c i="2" r="BK1086"/>
  <c r="BK614"/>
  <c r="BK627"/>
  <c i="3" r="BK223"/>
  <c r="J279"/>
  <c r="BK562"/>
  <c r="J708"/>
  <c r="J672"/>
  <c r="J568"/>
  <c r="BK392"/>
  <c i="5" r="BK99"/>
  <c i="2" r="J226"/>
  <c i="3" r="J543"/>
  <c r="J319"/>
  <c r="J616"/>
  <c r="BK907"/>
  <c i="4" r="BK145"/>
  <c i="5" r="J96"/>
  <c i="2" r="BK660"/>
  <c r="BK351"/>
  <c i="3" r="J114"/>
  <c r="J957"/>
  <c r="BK827"/>
  <c i="2" r="J549"/>
  <c i="3" r="J676"/>
  <c r="BK535"/>
  <c r="J1058"/>
  <c r="J562"/>
  <c i="4" r="BK109"/>
  <c i="2" r="BK979"/>
  <c r="J614"/>
  <c r="BK1093"/>
  <c i="3" r="J793"/>
  <c r="J499"/>
  <c r="J667"/>
  <c r="BK499"/>
  <c r="J899"/>
  <c r="BK859"/>
  <c i="4" r="J164"/>
  <c r="J127"/>
  <c i="2" r="J988"/>
  <c r="J593"/>
  <c r="BK256"/>
  <c r="BK324"/>
  <c i="3" r="J993"/>
  <c r="J359"/>
  <c r="BK583"/>
  <c r="BK334"/>
  <c r="BK527"/>
  <c r="BK604"/>
  <c r="J121"/>
  <c r="BK638"/>
  <c r="BK700"/>
  <c r="BK997"/>
  <c r="J284"/>
  <c i="4" r="BK116"/>
  <c r="BK87"/>
  <c i="3" r="BK770"/>
  <c r="J1026"/>
  <c r="J402"/>
  <c r="BK238"/>
  <c i="4" r="BK90"/>
  <c i="2" r="BK290"/>
  <c i="3" r="J441"/>
  <c r="J645"/>
  <c r="BK1033"/>
  <c r="BK903"/>
  <c i="2" r="BK829"/>
  <c r="BK308"/>
  <c r="J171"/>
  <c r="BK1118"/>
  <c i="3" r="J511"/>
  <c r="J470"/>
  <c r="BK642"/>
  <c r="BK411"/>
  <c r="BK118"/>
  <c i="2" r="J979"/>
  <c r="BK571"/>
  <c r="BK346"/>
  <c r="BK304"/>
  <c i="3" r="J535"/>
  <c r="BK669"/>
  <c r="J827"/>
  <c r="BK913"/>
  <c r="BK595"/>
  <c r="J964"/>
  <c r="BK836"/>
  <c r="BK365"/>
  <c i="4" r="BK172"/>
  <c r="J87"/>
  <c i="5" r="J88"/>
  <c i="2" r="J471"/>
  <c i="3" r="BK136"/>
  <c r="J877"/>
  <c r="BK363"/>
  <c r="J334"/>
  <c i="2" r="J999"/>
  <c r="J387"/>
  <c i="3" r="J367"/>
  <c r="BK114"/>
  <c r="J642"/>
  <c i="2" r="J1086"/>
  <c r="J259"/>
  <c i="3" r="J989"/>
  <c r="J423"/>
  <c r="J1037"/>
  <c r="BK230"/>
  <c i="2" r="BK983"/>
  <c r="BK335"/>
  <c i="3" r="BK650"/>
  <c r="J816"/>
  <c r="BK519"/>
  <c r="J99"/>
  <c i="5" r="J103"/>
  <c i="2" r="BK890"/>
  <c r="J427"/>
  <c i="3" r="BK156"/>
  <c r="BK361"/>
  <c r="J505"/>
  <c r="BK708"/>
  <c r="BK945"/>
  <c r="BK342"/>
  <c r="J109"/>
  <c i="4" r="J148"/>
  <c i="2" r="BK1090"/>
  <c r="BK703"/>
  <c r="BK315"/>
  <c i="1" r="AS54"/>
  <c i="3" r="J821"/>
  <c r="J700"/>
  <c r="J363"/>
  <c r="J717"/>
  <c r="BK664"/>
  <c r="BK941"/>
  <c r="BK371"/>
  <c r="J151"/>
  <c i="4" r="BK102"/>
  <c i="2" r="J119"/>
  <c i="3" r="J824"/>
  <c r="BK577"/>
  <c r="BK824"/>
  <c i="4" r="BK139"/>
  <c i="2" l="1" r="BK673"/>
  <c r="J673"/>
  <c r="J71"/>
  <c r="R982"/>
  <c i="3" r="BK182"/>
  <c r="J182"/>
  <c r="J64"/>
  <c r="BK219"/>
  <c r="J219"/>
  <c r="J65"/>
  <c r="BK242"/>
  <c r="J242"/>
  <c r="J68"/>
  <c r="R972"/>
  <c i="2" r="R108"/>
  <c r="BK300"/>
  <c r="J300"/>
  <c r="J64"/>
  <c r="P323"/>
  <c r="P673"/>
  <c r="BK982"/>
  <c r="J982"/>
  <c r="J72"/>
  <c i="3" r="P182"/>
  <c r="R242"/>
  <c r="T921"/>
  <c i="2" r="P271"/>
  <c r="BK323"/>
  <c r="T673"/>
  <c i="3" r="T182"/>
  <c r="P219"/>
  <c r="R219"/>
  <c r="T219"/>
  <c r="BK921"/>
  <c r="J921"/>
  <c r="J72"/>
  <c i="4" r="T86"/>
  <c r="T85"/>
  <c i="3" r="R391"/>
  <c r="T940"/>
  <c i="4" r="P86"/>
  <c r="P85"/>
  <c i="2" r="BK271"/>
  <c r="J271"/>
  <c r="J63"/>
  <c r="T426"/>
  <c r="P982"/>
  <c i="3" r="R182"/>
  <c r="P242"/>
  <c r="P972"/>
  <c i="4" r="P138"/>
  <c r="P137"/>
  <c r="T138"/>
  <c r="T137"/>
  <c i="2" r="P300"/>
  <c r="R673"/>
  <c i="3" r="T98"/>
  <c r="T97"/>
  <c r="P391"/>
  <c r="BK902"/>
  <c r="J902"/>
  <c r="J71"/>
  <c r="BK940"/>
  <c r="J940"/>
  <c r="J73"/>
  <c r="P963"/>
  <c r="R1044"/>
  <c i="4" r="P171"/>
  <c i="3" r="BK98"/>
  <c r="J98"/>
  <c r="J61"/>
  <c r="T242"/>
  <c r="P921"/>
  <c r="P1044"/>
  <c i="4" r="BK171"/>
  <c r="J171"/>
  <c r="J64"/>
  <c i="2" r="T108"/>
  <c r="R426"/>
  <c r="T982"/>
  <c i="3" r="R641"/>
  <c r="BK972"/>
  <c r="J972"/>
  <c r="J75"/>
  <c i="4" r="R171"/>
  <c i="2" r="BK108"/>
  <c r="J108"/>
  <c r="J62"/>
  <c r="R323"/>
  <c r="T998"/>
  <c i="3" r="R98"/>
  <c r="R97"/>
  <c r="BK391"/>
  <c r="J391"/>
  <c r="J69"/>
  <c r="R921"/>
  <c r="BK963"/>
  <c r="J963"/>
  <c r="J74"/>
  <c r="BK1044"/>
  <c r="J1044"/>
  <c r="J76"/>
  <c i="4" r="R86"/>
  <c r="R85"/>
  <c i="3" r="T391"/>
  <c r="R902"/>
  <c r="P940"/>
  <c r="T963"/>
  <c i="4" r="R138"/>
  <c r="R137"/>
  <c i="2" r="R271"/>
  <c r="R300"/>
  <c r="BK426"/>
  <c r="J426"/>
  <c r="J69"/>
  <c r="R998"/>
  <c i="3" r="P98"/>
  <c r="P641"/>
  <c r="T902"/>
  <c r="R940"/>
  <c r="R963"/>
  <c r="T1044"/>
  <c i="4" r="BK86"/>
  <c r="BK85"/>
  <c r="J85"/>
  <c r="J60"/>
  <c r="T171"/>
  <c i="2" r="T271"/>
  <c r="T300"/>
  <c r="P426"/>
  <c r="BK998"/>
  <c r="J998"/>
  <c r="J73"/>
  <c i="3" r="BK641"/>
  <c r="J641"/>
  <c r="J70"/>
  <c r="P902"/>
  <c i="5" r="T95"/>
  <c r="T86"/>
  <c r="T85"/>
  <c i="2" r="P108"/>
  <c r="P94"/>
  <c r="T323"/>
  <c r="T322"/>
  <c r="P998"/>
  <c i="3" r="T641"/>
  <c r="T972"/>
  <c i="4" r="BK138"/>
  <c r="BK137"/>
  <c r="J137"/>
  <c r="J62"/>
  <c i="5" r="BK95"/>
  <c r="J95"/>
  <c r="J63"/>
  <c r="P95"/>
  <c r="P86"/>
  <c r="P85"/>
  <c i="1" r="AU58"/>
  <c i="5" r="R95"/>
  <c r="R86"/>
  <c r="R85"/>
  <c i="3" r="BK237"/>
  <c r="J237"/>
  <c r="J66"/>
  <c i="2" r="BK95"/>
  <c r="J95"/>
  <c r="J61"/>
  <c r="BK318"/>
  <c r="J318"/>
  <c r="J65"/>
  <c r="BK666"/>
  <c r="J666"/>
  <c r="J70"/>
  <c i="3" r="BK166"/>
  <c r="J166"/>
  <c r="J63"/>
  <c i="5" r="BK87"/>
  <c r="J87"/>
  <c r="J61"/>
  <c i="2" r="BK403"/>
  <c r="J403"/>
  <c r="J68"/>
  <c i="3" r="BK155"/>
  <c r="J155"/>
  <c r="J62"/>
  <c i="5" r="BK91"/>
  <c r="J91"/>
  <c r="J62"/>
  <c r="BK102"/>
  <c r="J102"/>
  <c r="J64"/>
  <c r="BK106"/>
  <c r="J106"/>
  <c r="J65"/>
  <c i="4" r="J138"/>
  <c r="J63"/>
  <c i="5" r="F82"/>
  <c i="4" r="BK84"/>
  <c r="J84"/>
  <c r="J59"/>
  <c i="5" r="E48"/>
  <c r="BE103"/>
  <c i="4" r="J86"/>
  <c r="J61"/>
  <c i="5" r="J52"/>
  <c r="BE88"/>
  <c r="BE107"/>
  <c r="BE92"/>
  <c r="BE96"/>
  <c r="BE99"/>
  <c i="4" r="J52"/>
  <c r="BE95"/>
  <c r="F81"/>
  <c r="BE109"/>
  <c r="BE87"/>
  <c i="3" r="BK97"/>
  <c r="J97"/>
  <c r="J60"/>
  <c i="4" r="E48"/>
  <c r="BE99"/>
  <c r="BE113"/>
  <c r="BE116"/>
  <c r="BE120"/>
  <c r="BE130"/>
  <c r="BE154"/>
  <c r="BE90"/>
  <c r="BE92"/>
  <c r="BE97"/>
  <c r="BE102"/>
  <c r="BE106"/>
  <c r="BE123"/>
  <c r="BE125"/>
  <c r="BE127"/>
  <c r="BE151"/>
  <c r="BE168"/>
  <c r="BE132"/>
  <c r="BE139"/>
  <c r="BE164"/>
  <c r="BE172"/>
  <c r="BE142"/>
  <c r="BE145"/>
  <c r="BE157"/>
  <c r="BE161"/>
  <c r="BE177"/>
  <c r="BE134"/>
  <c r="BE148"/>
  <c i="3" r="J52"/>
  <c r="F93"/>
  <c r="BE125"/>
  <c r="BE193"/>
  <c r="BE199"/>
  <c r="BE289"/>
  <c r="BE309"/>
  <c r="BE352"/>
  <c i="2" r="J323"/>
  <c r="J67"/>
  <c i="3" r="BE133"/>
  <c r="BE136"/>
  <c r="BE183"/>
  <c r="BE209"/>
  <c r="BE243"/>
  <c r="BE258"/>
  <c r="BE363"/>
  <c r="BE367"/>
  <c r="BE369"/>
  <c r="BE381"/>
  <c r="BE392"/>
  <c r="BE397"/>
  <c r="E48"/>
  <c r="BE121"/>
  <c r="BE220"/>
  <c r="BE227"/>
  <c r="BE248"/>
  <c r="BE254"/>
  <c r="BE276"/>
  <c r="BE279"/>
  <c r="BE284"/>
  <c r="BE329"/>
  <c r="BE347"/>
  <c r="BE357"/>
  <c r="BE359"/>
  <c r="BE405"/>
  <c r="BE408"/>
  <c r="BE411"/>
  <c r="BE432"/>
  <c r="BE441"/>
  <c r="BE167"/>
  <c r="BE720"/>
  <c r="BE727"/>
  <c r="BE735"/>
  <c r="BE770"/>
  <c r="BE779"/>
  <c r="BE758"/>
  <c r="BE766"/>
  <c r="BE836"/>
  <c r="BE844"/>
  <c r="BE852"/>
  <c r="BE951"/>
  <c r="BE967"/>
  <c r="BE983"/>
  <c r="BE989"/>
  <c r="BE371"/>
  <c r="BE374"/>
  <c r="BE376"/>
  <c r="BE505"/>
  <c r="BE559"/>
  <c r="BE601"/>
  <c r="BE650"/>
  <c r="BE667"/>
  <c r="BE830"/>
  <c r="BE859"/>
  <c r="BE927"/>
  <c r="BE935"/>
  <c r="BE937"/>
  <c r="BE957"/>
  <c r="BE981"/>
  <c r="BE535"/>
  <c r="BE580"/>
  <c r="BE586"/>
  <c r="BE645"/>
  <c r="BE664"/>
  <c r="BE680"/>
  <c r="BE738"/>
  <c r="BE783"/>
  <c r="BE788"/>
  <c r="BE793"/>
  <c r="BE885"/>
  <c r="BE903"/>
  <c r="BE907"/>
  <c r="BE910"/>
  <c r="BE913"/>
  <c r="BE922"/>
  <c r="BE941"/>
  <c r="BE960"/>
  <c r="BE964"/>
  <c r="BE979"/>
  <c r="BE993"/>
  <c r="BE1004"/>
  <c r="BE1026"/>
  <c r="BE1037"/>
  <c r="BE1041"/>
  <c r="BE1045"/>
  <c r="BE1048"/>
  <c r="BE1051"/>
  <c i="2" r="BK94"/>
  <c r="J94"/>
  <c r="J60"/>
  <c i="3" r="BE99"/>
  <c r="BE109"/>
  <c r="BE114"/>
  <c r="BE223"/>
  <c r="BE268"/>
  <c r="BE319"/>
  <c r="BE365"/>
  <c r="BE402"/>
  <c r="BE414"/>
  <c r="BE423"/>
  <c r="BE456"/>
  <c r="BE519"/>
  <c r="BE527"/>
  <c r="BE543"/>
  <c r="BE568"/>
  <c r="BE604"/>
  <c r="BE678"/>
  <c r="BE1058"/>
  <c r="BE583"/>
  <c r="BE595"/>
  <c r="BE642"/>
  <c r="BE654"/>
  <c r="BE672"/>
  <c r="BE703"/>
  <c r="BE753"/>
  <c r="BE798"/>
  <c r="BE803"/>
  <c r="BE813"/>
  <c r="BE821"/>
  <c r="BE827"/>
  <c r="BE896"/>
  <c r="BE899"/>
  <c r="BE918"/>
  <c r="BE954"/>
  <c r="BE388"/>
  <c r="BE571"/>
  <c r="BE574"/>
  <c r="BE635"/>
  <c r="BE669"/>
  <c r="BE676"/>
  <c r="BE682"/>
  <c r="BE685"/>
  <c r="BE695"/>
  <c r="BE700"/>
  <c r="BE705"/>
  <c r="BE708"/>
  <c r="BE816"/>
  <c r="BE841"/>
  <c r="BE866"/>
  <c r="BE871"/>
  <c r="BE892"/>
  <c r="BE128"/>
  <c r="BE141"/>
  <c r="BE172"/>
  <c r="BE234"/>
  <c r="BE238"/>
  <c r="BE263"/>
  <c r="BE294"/>
  <c r="BE304"/>
  <c r="BE314"/>
  <c r="BE324"/>
  <c r="BE361"/>
  <c r="BE484"/>
  <c r="BE499"/>
  <c r="BE511"/>
  <c r="BE1055"/>
  <c r="BE273"/>
  <c r="BE334"/>
  <c r="BE385"/>
  <c r="BE450"/>
  <c r="BE551"/>
  <c r="BE565"/>
  <c r="BE577"/>
  <c r="BE589"/>
  <c r="BE592"/>
  <c r="BE598"/>
  <c r="BE613"/>
  <c r="BE616"/>
  <c r="BE619"/>
  <c r="BE622"/>
  <c r="BE625"/>
  <c r="BE630"/>
  <c r="BE656"/>
  <c r="BE714"/>
  <c r="BE724"/>
  <c r="BE730"/>
  <c r="BE761"/>
  <c r="BE610"/>
  <c r="BE638"/>
  <c r="BE118"/>
  <c r="BE151"/>
  <c r="BE156"/>
  <c r="BE230"/>
  <c r="BE299"/>
  <c r="BE339"/>
  <c r="BE342"/>
  <c r="BE470"/>
  <c r="BE493"/>
  <c r="BE562"/>
  <c r="BE607"/>
  <c r="BE717"/>
  <c r="BE742"/>
  <c r="BE745"/>
  <c r="BE748"/>
  <c r="BE824"/>
  <c r="BE877"/>
  <c r="BE916"/>
  <c r="BE997"/>
  <c r="BE1008"/>
  <c r="BE1017"/>
  <c r="BE1033"/>
  <c r="BE945"/>
  <c r="BE948"/>
  <c r="BE969"/>
  <c r="BE973"/>
  <c i="2" r="BE647"/>
  <c r="F90"/>
  <c r="BE129"/>
  <c r="BE196"/>
  <c r="BE259"/>
  <c r="BE346"/>
  <c r="BE364"/>
  <c r="BE387"/>
  <c r="BE397"/>
  <c r="BE400"/>
  <c r="BE404"/>
  <c r="BE637"/>
  <c r="J52"/>
  <c r="BE96"/>
  <c r="BE109"/>
  <c r="BE119"/>
  <c r="BE171"/>
  <c r="BE275"/>
  <c r="BE278"/>
  <c r="BE311"/>
  <c r="BE315"/>
  <c r="BE335"/>
  <c r="BE341"/>
  <c r="BE351"/>
  <c r="BE357"/>
  <c r="BE1118"/>
  <c r="BE1097"/>
  <c r="E48"/>
  <c r="BE139"/>
  <c r="BE226"/>
  <c r="BE256"/>
  <c r="BE272"/>
  <c r="BE290"/>
  <c r="BE301"/>
  <c r="BE304"/>
  <c r="BE308"/>
  <c r="BE319"/>
  <c r="BE324"/>
  <c r="BE369"/>
  <c r="BE371"/>
  <c r="BE379"/>
  <c r="BE415"/>
  <c r="BE427"/>
  <c r="BE449"/>
  <c r="BE471"/>
  <c r="BE493"/>
  <c r="BE499"/>
  <c r="BE505"/>
  <c r="BE527"/>
  <c r="BE549"/>
  <c r="BE571"/>
  <c r="BE593"/>
  <c r="BE614"/>
  <c r="BE627"/>
  <c r="BE660"/>
  <c r="BE663"/>
  <c r="BE667"/>
  <c r="BE674"/>
  <c r="BE703"/>
  <c r="BE732"/>
  <c r="BE737"/>
  <c r="BE742"/>
  <c r="BE771"/>
  <c r="BE800"/>
  <c r="BE829"/>
  <c r="BE858"/>
  <c r="BE890"/>
  <c r="BE922"/>
  <c r="BE942"/>
  <c r="BE954"/>
  <c r="BE966"/>
  <c r="BE976"/>
  <c r="BE979"/>
  <c r="BE983"/>
  <c r="BE988"/>
  <c r="BE993"/>
  <c r="BE999"/>
  <c r="BE1020"/>
  <c r="BE1041"/>
  <c r="BE1062"/>
  <c r="BE1083"/>
  <c r="BE1086"/>
  <c r="BE1090"/>
  <c r="BE1093"/>
  <c i="3" r="F35"/>
  <c i="1" r="BB56"/>
  <c i="2" r="F36"/>
  <c i="1" r="BC55"/>
  <c i="4" r="F35"/>
  <c i="1" r="BB57"/>
  <c i="5" r="F37"/>
  <c i="1" r="BD58"/>
  <c i="3" r="F34"/>
  <c i="1" r="BA56"/>
  <c i="2" r="F37"/>
  <c i="1" r="BD55"/>
  <c i="5" r="F36"/>
  <c i="1" r="BC58"/>
  <c i="4" r="F36"/>
  <c i="1" r="BC57"/>
  <c i="2" r="F35"/>
  <c i="1" r="BB55"/>
  <c i="2" r="J34"/>
  <c i="1" r="AW55"/>
  <c i="5" r="J34"/>
  <c i="1" r="AW58"/>
  <c i="4" r="F34"/>
  <c i="1" r="BA57"/>
  <c i="4" r="F37"/>
  <c i="1" r="BD57"/>
  <c i="3" r="F36"/>
  <c i="1" r="BC56"/>
  <c i="4" r="J34"/>
  <c i="1" r="AW57"/>
  <c i="5" r="F35"/>
  <c i="1" r="BB58"/>
  <c i="2" r="F34"/>
  <c i="1" r="BA55"/>
  <c i="3" r="J34"/>
  <c i="1" r="AW56"/>
  <c i="5" r="F34"/>
  <c i="1" r="BA58"/>
  <c i="3" r="F37"/>
  <c i="1" r="BD56"/>
  <c i="2" l="1" r="T94"/>
  <c r="T93"/>
  <c r="R322"/>
  <c i="4" r="R84"/>
  <c i="3" r="T241"/>
  <c r="T96"/>
  <c i="2" r="BK322"/>
  <c r="J322"/>
  <c r="J66"/>
  <c i="3" r="P97"/>
  <c r="P241"/>
  <c i="4" r="T84"/>
  <c i="2" r="R94"/>
  <c r="R93"/>
  <c r="P322"/>
  <c r="P93"/>
  <c i="1" r="AU55"/>
  <c i="4" r="P84"/>
  <c i="1" r="AU57"/>
  <c i="3" r="R241"/>
  <c r="R96"/>
  <c r="BK241"/>
  <c r="J241"/>
  <c r="J67"/>
  <c i="5" r="BK86"/>
  <c r="BK85"/>
  <c r="J85"/>
  <c r="J59"/>
  <c i="3" r="BK96"/>
  <c r="J96"/>
  <c r="J59"/>
  <c i="2" r="BK93"/>
  <c r="J93"/>
  <c r="J33"/>
  <c i="1" r="AV55"/>
  <c r="AT55"/>
  <c i="2" r="J30"/>
  <c i="1" r="AG55"/>
  <c i="4" r="J33"/>
  <c i="1" r="AV57"/>
  <c r="AT57"/>
  <c r="BA54"/>
  <c r="W30"/>
  <c i="3" r="J33"/>
  <c i="1" r="AV56"/>
  <c r="AT56"/>
  <c i="2" r="F33"/>
  <c i="1" r="AZ55"/>
  <c i="3" r="F33"/>
  <c i="1" r="AZ56"/>
  <c i="5" r="J33"/>
  <c i="1" r="AV58"/>
  <c r="AT58"/>
  <c i="4" r="J30"/>
  <c i="1" r="AG57"/>
  <c r="BD54"/>
  <c r="W33"/>
  <c i="5" r="F33"/>
  <c i="1" r="AZ58"/>
  <c r="BC54"/>
  <c r="W32"/>
  <c i="4" r="F33"/>
  <c i="1" r="AZ57"/>
  <c r="BB54"/>
  <c r="W31"/>
  <c i="3" l="1" r="P96"/>
  <c i="1" r="AU56"/>
  <c i="5" r="J86"/>
  <c r="J60"/>
  <c i="1" r="AN57"/>
  <c i="4" r="J39"/>
  <c i="1" r="AN55"/>
  <c i="2" r="J59"/>
  <c r="J39"/>
  <c i="1" r="AU54"/>
  <c i="3" r="J30"/>
  <c i="1" r="AG56"/>
  <c r="AX54"/>
  <c r="AW54"/>
  <c r="AK30"/>
  <c i="5" r="J30"/>
  <c i="1" r="AG58"/>
  <c r="AY54"/>
  <c r="AZ54"/>
  <c r="W29"/>
  <c i="5" l="1" r="J39"/>
  <c i="3" r="J39"/>
  <c i="1" r="AN56"/>
  <c r="AN58"/>
  <c r="AG54"/>
  <c r="AK26"/>
  <c r="AV54"/>
  <c r="AK29"/>
  <c r="AK35"/>
  <c l="1"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<sst xmlns="http://schemas.openxmlformats.org/spreadsheetml/2006/main">
  <si>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</si>
  <si>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</si>
  <si>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</si>
  <si>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</si>
  <si>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</si>
  <si>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{4a787370-6bf9-4a5b-a160-075e4fc06fe9}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</si>
  <si>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</si>
  <si>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</si>
  <si>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</si>
  <si>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</si>
  <si>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</si>
  <si>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</si>
  <si>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</si>
  <si>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</si>
  <si>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20240215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</si>
  <si>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</si>
  <si>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</si>
  <si>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a modernizace ZTI ZUŠ Šmeralova 489/32, Karlovy Vary</t>
  </si>
  <si>
    <t>KSO:</t>
  </si>
  <si>
    <t/>
  </si>
  <si>
    <t>CC-CZ:</t>
  </si>
  <si>
    <t>Místo:</t>
  </si>
  <si>
    <t>Šmeralova 489/32, Karlovy Vary</t>
  </si>
  <si>
    <t>Datum:</t>
  </si>
  <si>
    <t>15. 2. 2024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</si>
  <si>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</si>
  <si>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</si>
  <si>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</si>
  <si>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</si>
  <si>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</si>
  <si>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</si>
  <si>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</si>
  <si>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Michaela Pelikánová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</si>
  <si>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</si>
  <si>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</si>
  <si>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</si>
  <si>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</si>
  <si>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</si>
  <si>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</si>
  <si>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</si>
  <si>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</si>
  <si>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</si>
  <si>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</si>
  <si>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</si>
  <si>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</si>
  <si>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</si>
  <si>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</si>
  <si>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</si>
  <si>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</si>
  <si>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</si>
  <si>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</si>
  <si>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</si>
  <si>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</si>
  <si>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</si>
  <si>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</si>
  <si>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</si>
  <si>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</si>
  <si>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</si>
  <si>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</si>
  <si>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</si>
  <si>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</si>
  <si>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</si>
  <si>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</si>
  <si>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</si>
  <si>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</si>
  <si>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</si>
  <si>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</si>
  <si>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</si>
  <si>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</si>
  <si>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</si>
  <si>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</si>
  <si>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</si>
  <si>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</si>
  <si>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</si>
  <si>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</si>
  <si>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</si>
  <si>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</si>
  <si>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</si>
  <si>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</si>
  <si>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</si>
  <si>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</si>
  <si>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{1d936305-1fbb-4a60-a7be-7939e13a9fad}</t>
  </si>
  <si>
    <t>2</t>
  </si>
  <si>
    <t>02</t>
  </si>
  <si>
    <t>Zdravotně technické instalace</t>
  </si>
  <si>
    <t>{42548570-ded8-4f9a-a93b-bfd0b33c41b9}</t>
  </si>
  <si>
    <t>03</t>
  </si>
  <si>
    <t>Elektroinstalace</t>
  </si>
  <si>
    <t>{789edcd5-6a50-434b-b4c6-2ed5c04502f8}</t>
  </si>
  <si>
    <t>04</t>
  </si>
  <si>
    <t>Vedlejší a ostatní náklady</t>
  </si>
  <si>
    <t>{cc6c22c5-bbd3-466f-b493-086e6f3a3fea}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</si>
  <si>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</si>
  <si>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</si>
  <si>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</si>
  <si>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</si>
  <si>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</si>
  <si>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</si>
  <si>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</si>
  <si>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</si>
  <si>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</si>
  <si>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</si>
  <si>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</si>
  <si>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</si>
  <si>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</si>
  <si>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</si>
  <si>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</si>
  <si>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</si>
  <si>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</si>
  <si>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</si>
  <si>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</si>
  <si>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</si>
  <si>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</si>
  <si>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</si>
  <si>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</si>
  <si>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</si>
  <si>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</si>
  <si>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</si>
  <si>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</si>
  <si>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</si>
  <si>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</si>
  <si>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</si>
  <si>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</si>
  <si>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</si>
  <si>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</si>
  <si>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</si>
  <si>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</si>
  <si>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</si>
  <si>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</si>
  <si>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</si>
  <si>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</si>
  <si>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</si>
  <si>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411386611</t>
  </si>
  <si>
    <t>Zabetonování prostupů v instalačních šachtách ze suchých směsí pl do 0,09 m2 ve stropech</t>
  </si>
  <si>
    <t>kus</t>
  </si>
  <si>
    <t>CS ÚRS 2024 01</t>
  </si>
  <si>
    <t>319935520</t>
  </si>
  <si>
    <t>PP</t>
  </si>
  <si>
    <t>Zabetonování prostupů v instalačních šachtách ve stropech železobetonových ze suchých směsí, včetně bednění, odbednění, výztuže a zajištění potrubí skelnou vatou s folií (materiál v ceně), plochy do 0,09 m2</t>
  </si>
  <si>
    <t>Online PSC</t>
  </si>
  <si>
    <t>https://podminky.urs.cz/item/CS_URS_2024_01/411386611</t>
  </si>
  <si>
    <t>VV</t>
  </si>
  <si>
    <t>1.PP</t>
  </si>
  <si>
    <t>19</t>
  </si>
  <si>
    <t>1.NP</t>
  </si>
  <si>
    <t>18</t>
  </si>
  <si>
    <t>2.NP</t>
  </si>
  <si>
    <t>16</t>
  </si>
  <si>
    <t>3.NP</t>
  </si>
  <si>
    <t>13</t>
  </si>
  <si>
    <t>Součet</t>
  </si>
  <si>
    <t>6</t>
  </si>
  <si>
    <t>Úpravy povrchů, podlahy a osazování výplní</t>
  </si>
  <si>
    <t>611131121</t>
  </si>
  <si>
    <t>Penetrační disperzní nátěr vnitřních stropů nanášený ručně</t>
  </si>
  <si>
    <t>m2</t>
  </si>
  <si>
    <t>1268730396</t>
  </si>
  <si>
    <t>Podkladní a spojovací vrstva vnitřních omítaných ploch penetrace disperzní nanášená ručně stropů</t>
  </si>
  <si>
    <t>https://podminky.urs.cz/item/CS_URS_2024_01/611131121</t>
  </si>
  <si>
    <t>23,34</t>
  </si>
  <si>
    <t>22,22</t>
  </si>
  <si>
    <t>22,38</t>
  </si>
  <si>
    <t>3</t>
  </si>
  <si>
    <t>611142001</t>
  </si>
  <si>
    <t>Pletivo sklovláknité vnitřních stropů vtlačené do tmelu</t>
  </si>
  <si>
    <t>254322931</t>
  </si>
  <si>
    <t>Pletivo vnitřních ploch v ploše nebo pruzích, na plném podkladu sklovláknité vtlačené do tmelu včetně tmelu stropů</t>
  </si>
  <si>
    <t>https://podminky.urs.cz/item/CS_URS_2024_01/611142001</t>
  </si>
  <si>
    <t>611321131</t>
  </si>
  <si>
    <t>Vápenocementový štuk vnitřních rovných stropů tloušťky do 3 mm</t>
  </si>
  <si>
    <t>1795855355</t>
  </si>
  <si>
    <t>Vápenocementový štuk vnitřních ploch tloušťky do 3 mm vodorovných konstrukcí stropů rovných</t>
  </si>
  <si>
    <t>https://podminky.urs.cz/item/CS_URS_2024_01/611321131</t>
  </si>
  <si>
    <t>5</t>
  </si>
  <si>
    <t>612131121</t>
  </si>
  <si>
    <t>Penetrační disperzní nátěr vnitřních stěn nanášený ručně</t>
  </si>
  <si>
    <t>1586946422</t>
  </si>
  <si>
    <t>Podkladní a spojovací vrstva vnitřních omítaných ploch penetrace disperzní nanášená ručně stěn</t>
  </si>
  <si>
    <t>https://podminky.urs.cz/item/CS_URS_2024_01/612131121</t>
  </si>
  <si>
    <t>16,76+19,77+29,79+17,29</t>
  </si>
  <si>
    <t>9,18*1,8</t>
  </si>
  <si>
    <t>24,06*2,3</t>
  </si>
  <si>
    <t>7,28*2,3</t>
  </si>
  <si>
    <t>4,3*2,3</t>
  </si>
  <si>
    <t>4*2,3</t>
  </si>
  <si>
    <t>11,16*1,8</t>
  </si>
  <si>
    <t>4,06*3,8</t>
  </si>
  <si>
    <t>Mezisoučet</t>
  </si>
  <si>
    <t>30,55+32,74+17,62</t>
  </si>
  <si>
    <t>24,4*2,3</t>
  </si>
  <si>
    <t>7,34*2,3</t>
  </si>
  <si>
    <t>4,18*2,3</t>
  </si>
  <si>
    <t>16,16*2,3</t>
  </si>
  <si>
    <t>16,42+30,63+32,85</t>
  </si>
  <si>
    <t>24,12*2,3</t>
  </si>
  <si>
    <t>15,98*2,3</t>
  </si>
  <si>
    <t>půda</t>
  </si>
  <si>
    <t>pod obklad</t>
  </si>
  <si>
    <t>(1,54+0,75)*1,5</t>
  </si>
  <si>
    <t>612315422</t>
  </si>
  <si>
    <t>Oprava vnitřní vápenné štukové omítky stěn v rozsahu plochy přes 10 do 30 %</t>
  </si>
  <si>
    <t>1265507469</t>
  </si>
  <si>
    <t>Oprava vápenné omítky vnitřních ploch štukové dvouvrstvé, tloušťky do 20 mm a tloušťky štuku do 3 mm stěn, v rozsahu opravované plochy přes 10 do 30%</t>
  </si>
  <si>
    <t>https://podminky.urs.cz/item/CS_URS_2024_01/612315422</t>
  </si>
  <si>
    <t>7</t>
  </si>
  <si>
    <t>612321111</t>
  </si>
  <si>
    <t>Vápenocementová omítka hrubá jednovrstvá zatřená vnitřních stěn nanášená ručně</t>
  </si>
  <si>
    <t>1546349370</t>
  </si>
  <si>
    <t>Omítka vápenocementová vnitřních ploch nanášená ručně jednovrstvá, tloušťky do 10 mm hrubá zatřená svislých konstrukcí stěn</t>
  </si>
  <si>
    <t>https://podminky.urs.cz/item/CS_URS_2024_01/612321111</t>
  </si>
  <si>
    <t>9,18*2</t>
  </si>
  <si>
    <t>24,06*1,5</t>
  </si>
  <si>
    <t>7,28*1,5</t>
  </si>
  <si>
    <t>4,3*1,5</t>
  </si>
  <si>
    <t>4*1,5</t>
  </si>
  <si>
    <t>11,16*2</t>
  </si>
  <si>
    <t>24,4*1,5</t>
  </si>
  <si>
    <t>7,34*1,5</t>
  </si>
  <si>
    <t>4,18*1,5</t>
  </si>
  <si>
    <t>16,16*1,5</t>
  </si>
  <si>
    <t>17,62</t>
  </si>
  <si>
    <t>24,12*1,5</t>
  </si>
  <si>
    <t>15,98*1,5</t>
  </si>
  <si>
    <t>16,42</t>
  </si>
  <si>
    <t>8</t>
  </si>
  <si>
    <t>612321191</t>
  </si>
  <si>
    <t>Příplatek k vápenocementové omítce vnitřních stěn za každých dalších 5 mm tloušťky ručně</t>
  </si>
  <si>
    <t>-451631398</t>
  </si>
  <si>
    <t>Omítka vápenocementová vnitřních ploch nanášená ručně Příplatek k cenám za každých dalších i započatých 5 mm tloušťky omítky přes 10 mm stěn</t>
  </si>
  <si>
    <t>https://podminky.urs.cz/item/CS_URS_2024_01/612321191</t>
  </si>
  <si>
    <t>2*9,18*2</t>
  </si>
  <si>
    <t>2*24,06*1,5</t>
  </si>
  <si>
    <t>2*7,28*1,5</t>
  </si>
  <si>
    <t>2*4,3*1,5</t>
  </si>
  <si>
    <t>2*4*1,5</t>
  </si>
  <si>
    <t>2*11,16*2</t>
  </si>
  <si>
    <t>2*24,4*1,5</t>
  </si>
  <si>
    <t>2*7,34*1,5</t>
  </si>
  <si>
    <t>2*4,18*1,5</t>
  </si>
  <si>
    <t>2*16,16*1,5</t>
  </si>
  <si>
    <t>2*17,62</t>
  </si>
  <si>
    <t>2*24,12*1,5</t>
  </si>
  <si>
    <t>2*15,98*1,5</t>
  </si>
  <si>
    <t>2*16,42</t>
  </si>
  <si>
    <t>2*(1,54+0,75)*1,5</t>
  </si>
  <si>
    <t>9</t>
  </si>
  <si>
    <t>619991001</t>
  </si>
  <si>
    <t>Zakrytí podlahy fólií</t>
  </si>
  <si>
    <t>315052732</t>
  </si>
  <si>
    <t>Zakrytí vnitřních ploch před znečištěním fólií včetně pozdějšího odkrytí podlah</t>
  </si>
  <si>
    <t>https://podminky.urs.cz/item/CS_URS_2024_01/619991001</t>
  </si>
  <si>
    <t>10</t>
  </si>
  <si>
    <t>632452421</t>
  </si>
  <si>
    <t>Doplnění cementového potěru hlazeného pl přes 1 do 4 m2 tl přes 10 do 20 mm</t>
  </si>
  <si>
    <t>2094337047</t>
  </si>
  <si>
    <t>Doplnění cementového potěru na mazaninách a betonových podkladech (s dodáním hmot), hlazeného dřevěným nebo ocelovým hladítkem, plochy jednotlivě přes 1 m2 do 4 m2 a tl. přes 10 do 20 mm</t>
  </si>
  <si>
    <t>https://podminky.urs.cz/item/CS_URS_2024_01/632452421</t>
  </si>
  <si>
    <t>"m.č. 01" 3,06</t>
  </si>
  <si>
    <t>"m.č. 02" 10,81</t>
  </si>
  <si>
    <t>"m.č. 03" 2,82</t>
  </si>
  <si>
    <t>"m.č. 04" 1,1</t>
  </si>
  <si>
    <t>"m.č. 05" 0,96</t>
  </si>
  <si>
    <t>"m.č. 06" 6,37</t>
  </si>
  <si>
    <t>"m.č. 07" 1,03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</si>
  <si>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</si>
  <si>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</si>
  <si>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</si>
  <si>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</si>
  <si>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-1792878578</t>
  </si>
  <si>
    <t>Lešení pomocné pracovní pro objekty pozemních staveb pro zatížení do 150 kg/m2, o výšce lešeňové podlahy do 1,9 m</t>
  </si>
  <si>
    <t>https://podminky.urs.cz/item/CS_URS_2024_01/949101111</t>
  </si>
  <si>
    <t>952901111</t>
  </si>
  <si>
    <t>Vyčištění budov bytové a občanské výstavby při výšce podlaží do 4 m</t>
  </si>
  <si>
    <t>-1381145993</t>
  </si>
  <si>
    <t>Vyčištění budov nebo objektů před předáním do užívání budov bytové nebo občanské výstavby, světlé výšky podlaží do 4 m</t>
  </si>
  <si>
    <t>https://podminky.urs.cz/item/CS_URS_2024_01/952901111</t>
  </si>
  <si>
    <t>972054241</t>
  </si>
  <si>
    <t>Vybourání otvorů v ŽB stropech nebo klenbách pl do 0,09 m2 tl do 150 mm</t>
  </si>
  <si>
    <t>1202487442</t>
  </si>
  <si>
    <t>Vybourání otvorů ve stropech nebo klenbách železobetonových bez odstranění podlahy a násypu, plochy do 0,09 m2, tl. do 150 mm</t>
  </si>
  <si>
    <t>https://podminky.urs.cz/item/CS_URS_2024_01/972054241</t>
  </si>
  <si>
    <t>17</t>
  </si>
  <si>
    <t>14</t>
  </si>
  <si>
    <t>978059541</t>
  </si>
  <si>
    <t>Odsekání a odebrání obkladů stěn z vnitřních obkládaček plochy přes 1 m2</t>
  </si>
  <si>
    <t>-1872034251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</si>
  <si>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</si>
  <si>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</si>
  <si>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997</t>
  </si>
  <si>
    <t>Přesun sutě</t>
  </si>
  <si>
    <t>15</t>
  </si>
  <si>
    <t>997013213</t>
  </si>
  <si>
    <t>Vnitrostaveništní doprava suti a vybouraných hmot pro budovy v přes 9 do 12 m ručně</t>
  </si>
  <si>
    <t>t</t>
  </si>
  <si>
    <t>647162421</t>
  </si>
  <si>
    <t>Vnitrostaveništní doprava suti a vybouraných hmot vodorovně do 50 m s naložením ručně pro budovy a haly výšky přes 9 do 12 m</t>
  </si>
  <si>
    <t>https://podminky.urs.cz/item/CS_URS_2024_01/997013213</t>
  </si>
  <si>
    <t>997013219</t>
  </si>
  <si>
    <t>Příplatek k vnitrostaveništní dopravě suti a vybouraných hmot za zvětšenou dopravu suti ZKD 10 m</t>
  </si>
  <si>
    <t>-1638679179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</si>
  <si>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</si>
  <si>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https://podminky.urs.cz/item/CS_URS_2024_01/997013219</t>
  </si>
  <si>
    <t>15,391*5</t>
  </si>
  <si>
    <t>997013501</t>
  </si>
  <si>
    <t>Odvoz suti a vybouraných hmot na skládku nebo meziskládku do 1 km se složením</t>
  </si>
  <si>
    <t>-854555680</t>
  </si>
  <si>
    <t>Odvoz suti a vybouraných hmot na skládku nebo meziskládku se složením, na vzdálenost do 1 km</t>
  </si>
  <si>
    <t>https://podminky.urs.cz/item/CS_URS_2024_01/997013501</t>
  </si>
  <si>
    <t>997013509</t>
  </si>
  <si>
    <t>Příplatek k odvozu suti a vybouraných hmot na skládku ZKD 1 km přes 1 km</t>
  </si>
  <si>
    <t>-812731131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</si>
  <si>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</si>
  <si>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</si>
  <si>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15,391*19</t>
  </si>
  <si>
    <t>997013631</t>
  </si>
  <si>
    <t>Poplatek za uložení na skládce (skládkovné) stavebního odpadu směsného kód odpadu 17 09 04</t>
  </si>
  <si>
    <t>1541715207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</si>
  <si>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</si>
  <si>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</si>
  <si>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</si>
  <si>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</si>
  <si>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20</t>
  </si>
  <si>
    <t>998018002</t>
  </si>
  <si>
    <t>Přesun hmot pro budovy ruční pro budovy v přes 6 do 12 m</t>
  </si>
  <si>
    <t>602620955</t>
  </si>
  <si>
    <t>Přesun hmot pro budovy občanské výstavby, bydlení, výrobu a služby ruční (bez užití mechanizace) vodorovná dopravní vzdálenost do 100 m pro budovy s jakoukoliv nosnou konstrukcí výšky přes 6 do 12 m</t>
  </si>
  <si>
    <t>https://podminky.urs.cz/item/CS_URS_2024_01/998018002</t>
  </si>
  <si>
    <t>PSV</t>
  </si>
  <si>
    <t>Práce a dodávky PSV</t>
  </si>
  <si>
    <t>763</t>
  </si>
  <si>
    <t>Konstrukce suché výstavby</t>
  </si>
  <si>
    <t>763131414</t>
  </si>
  <si>
    <t>SDK podhled desky 1xA 15 bez izolace dvouvrstvá spodní kce profil CD+UD</t>
  </si>
  <si>
    <t>881535670</t>
  </si>
  <si>
    <t>Podhled ze sádrokartonových desek dvouvrstvá zavěšená spodní konstrukce z ocelových profilů CD, UD jednoduše opláštěná deskou standardní A, tl. 15 mm, bez izolace</t>
  </si>
  <si>
    <t>https://podminky.urs.cz/item/CS_URS_2024_01/763131414</t>
  </si>
  <si>
    <t>3,8*1,9</t>
  </si>
  <si>
    <t>1,55*1,9</t>
  </si>
  <si>
    <t>0,75*1,2</t>
  </si>
  <si>
    <t>0,6*2,3</t>
  </si>
  <si>
    <t>0,95*3,4</t>
  </si>
  <si>
    <t>1,35*5,05</t>
  </si>
  <si>
    <t>22</t>
  </si>
  <si>
    <t>763131714</t>
  </si>
  <si>
    <t>SDK podhled základní penetrační nátěr</t>
  </si>
  <si>
    <t>-2113040283</t>
  </si>
  <si>
    <t>Podhled ze sádrokartonových desek ostatní práce a konstrukce na podhledech ze sádrokartonových desek základní penetrační nátěr</t>
  </si>
  <si>
    <t>https://podminky.urs.cz/item/CS_URS_2024_01/763131714</t>
  </si>
  <si>
    <t>22,493+0,4*2,45+6,752</t>
  </si>
  <si>
    <t>23</t>
  </si>
  <si>
    <t>76313173R</t>
  </si>
  <si>
    <t>SDK podhled - čelo tl 15 mm</t>
  </si>
  <si>
    <t>m</t>
  </si>
  <si>
    <t>R-položka</t>
  </si>
  <si>
    <t>-1183229546</t>
  </si>
  <si>
    <t>Podhled ze sádrokartonových desek ostatní práce a konstrukce na podhledech ze sádrokartonových desek čelo tl. 15 mm</t>
  </si>
  <si>
    <t>1,5+0,95</t>
  </si>
  <si>
    <t>24</t>
  </si>
  <si>
    <t>763131821</t>
  </si>
  <si>
    <t>Demontáž SDK podhledu s dvouvrstvou nosnou kcí z ocelových profilů opláštění jednoduché</t>
  </si>
  <si>
    <t>539327721</t>
  </si>
  <si>
    <t>Demontáž podhledu nebo samostatného požárního předělu ze sádrokartonových desek s nosnou konstrukcí dvouvrstvou z ocelových profilů, opláštění jednoduché</t>
  </si>
  <si>
    <t>https://podminky.urs.cz/item/CS_URS_2024_01/763131821</t>
  </si>
  <si>
    <t>4,23</t>
  </si>
  <si>
    <t>25</t>
  </si>
  <si>
    <t>763164532</t>
  </si>
  <si>
    <t>SDK obklad kcí tvaru L š do 0,8 m desky 1xA 15</t>
  </si>
  <si>
    <t>1205588437</t>
  </si>
  <si>
    <t>Obklad konstrukcí sádrokartonovými deskami včetně ochranných úhelníků ve tvaru L rozvinuté šíře přes 0,4 do 0,8 m, opláštěný deskou standardní A, tl. 15 mm</t>
  </si>
  <si>
    <t>https://podminky.urs.cz/item/CS_URS_2024_01/763164532</t>
  </si>
  <si>
    <t>4*3,8</t>
  </si>
  <si>
    <t>26</t>
  </si>
  <si>
    <t>763164552</t>
  </si>
  <si>
    <t>SDK obklad kcí tvaru L š přes 0,8 m desky 1xA 15</t>
  </si>
  <si>
    <t>1283903166</t>
  </si>
  <si>
    <t>Obklad konstrukcí sádrokartonovými deskami včetně ochranných úhelníků ve tvaru L rozvinuté šíře přes 0,8 m, opláštěný deskou standardní A, tl. 15 mm</t>
  </si>
  <si>
    <t>https://podminky.urs.cz/item/CS_URS_2024_01/763164552</t>
  </si>
  <si>
    <t>nové plentáže</t>
  </si>
  <si>
    <t>1*(3,3+3,452)</t>
  </si>
  <si>
    <t>27</t>
  </si>
  <si>
    <t>763172348</t>
  </si>
  <si>
    <t>Montáž dvířek revizních jednoplášťových SDK kcí ostatních vel. do 0,5 m2 pro příčky a předsazené stěny</t>
  </si>
  <si>
    <t>1886950082</t>
  </si>
  <si>
    <t>Montáž dvířek pro konstrukce ze sádrokartonových desek revizních jednoplášťových pro příčky a předsazené stěny ostatních velikostí do 0,5 m2</t>
  </si>
  <si>
    <t>https://podminky.urs.cz/item/CS_URS_2024_01/763172348</t>
  </si>
  <si>
    <t>"dvířka k vodoměru" 1</t>
  </si>
  <si>
    <t>28</t>
  </si>
  <si>
    <t>M</t>
  </si>
  <si>
    <t>59030741R</t>
  </si>
  <si>
    <t>dvířka revizní dvoukřídlá s automatickým zámkem 800x400mm</t>
  </si>
  <si>
    <t>32</t>
  </si>
  <si>
    <t>2014487677</t>
  </si>
  <si>
    <t>29</t>
  </si>
  <si>
    <t>763431001</t>
  </si>
  <si>
    <t>Montáž minerálního podhledu s vyjímatelnými panely vel. do 0,36 m2 na zavěšený viditelný rošt</t>
  </si>
  <si>
    <t>-1671692598</t>
  </si>
  <si>
    <t>Montáž podhledu minerálního včetně zavěšeného roštu viditelného s panely vyjímatelnými, velikosti panelů do 0,36 m2</t>
  </si>
  <si>
    <t>https://podminky.urs.cz/item/CS_URS_2024_01/763431001</t>
  </si>
  <si>
    <t>2,82</t>
  </si>
  <si>
    <t>30</t>
  </si>
  <si>
    <t>63126344</t>
  </si>
  <si>
    <t>panel akustický povrch porézní skelná tkanina hrana nezatřená rovná αw=0,30 viditelný rastr bílý tl 15mm</t>
  </si>
  <si>
    <t>-1136502527</t>
  </si>
  <si>
    <t>7,05*1,05 'Přepočtené koeficientem množství</t>
  </si>
  <si>
    <t>31</t>
  </si>
  <si>
    <t>763431201</t>
  </si>
  <si>
    <t>Napojení minerálního podhledu na stěnu obvodovou lištou</t>
  </si>
  <si>
    <t>2120702056</t>
  </si>
  <si>
    <t>Montáž podhledu minerálního napojení na stěnu lištou obvodovou</t>
  </si>
  <si>
    <t>https://podminky.urs.cz/item/CS_URS_2024_01/763431201</t>
  </si>
  <si>
    <t>4*1,06+2*2*1,45+2*2,3</t>
  </si>
  <si>
    <t>7,28</t>
  </si>
  <si>
    <t>998763332</t>
  </si>
  <si>
    <t>Přesun hmot tonážní pro konstrukce montované z desek ruční v objektech v přes 6 do 12 m</t>
  </si>
  <si>
    <t>-1934118156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</si>
  <si>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6 do 12 m</t>
  </si>
  <si>
    <t>https://podminky.urs.cz/item/CS_URS_2024_01/998763332</t>
  </si>
  <si>
    <t>33</t>
  </si>
  <si>
    <t>998763339</t>
  </si>
  <si>
    <t>Příplatek k ručnímu přesunu hmot tonážnímu pro konstrukce montované z desek za zvětšený přesun ZKD 50 m</t>
  </si>
  <si>
    <t>-1708174725</t>
  </si>
  <si>
    <t>Přesun hmot pro konstrukce montované z desek sádrokartonových, sádrovláknitých, cementovláknitých nebo cementových stanovený z hmotnosti přesunovaného materiálu vodorovná dopravní vzdálenost do 50 m Příplatek k cenám za ruční zvětšený přesun přes vymezenou vodorovnou dopravní vzdálenost za každých dalších započatých 50 m</t>
  </si>
  <si>
    <t>https://podminky.urs.cz/item/CS_URS_2024_01/998763339</t>
  </si>
  <si>
    <t>766</t>
  </si>
  <si>
    <t>Konstrukce truhlářské</t>
  </si>
  <si>
    <t>34</t>
  </si>
  <si>
    <t>766421811</t>
  </si>
  <si>
    <t>Demontáž truhlářského obložení podhledů z panelů plochy do 1,5 m2</t>
  </si>
  <si>
    <t>303468229</t>
  </si>
  <si>
    <t>Demontáž obložení podhledů panely, plochy do 1,5 m2</t>
  </si>
  <si>
    <t>https://podminky.urs.cz/item/CS_URS_2024_01/766421811</t>
  </si>
  <si>
    <t>demontáž stávajících plentáží</t>
  </si>
  <si>
    <t>1*3,452</t>
  </si>
  <si>
    <t>1,24*6,98</t>
  </si>
  <si>
    <t>0,99*1,08</t>
  </si>
  <si>
    <t>1,61*1,89</t>
  </si>
  <si>
    <t>1,65*0,61</t>
  </si>
  <si>
    <t>35</t>
  </si>
  <si>
    <t>766421822</t>
  </si>
  <si>
    <t>Demontáž truhlářského obložení podhledů podkladových roštů</t>
  </si>
  <si>
    <t>-1218207909</t>
  </si>
  <si>
    <t>Demontáž obložení podhledů podkladových roštů</t>
  </si>
  <si>
    <t>https://podminky.urs.cz/item/CS_URS_2024_01/766421822</t>
  </si>
  <si>
    <t>771</t>
  </si>
  <si>
    <t>Podlahy z dlaždic</t>
  </si>
  <si>
    <t>36</t>
  </si>
  <si>
    <t>771111011</t>
  </si>
  <si>
    <t>Vysátí podkladu před pokládkou dlažby</t>
  </si>
  <si>
    <t>1542498063</t>
  </si>
  <si>
    <t>Příprava podkladu před provedením dlažby vysátí podlah</t>
  </si>
  <si>
    <t>https://podminky.urs.cz/item/CS_URS_2024_01/771111011</t>
  </si>
  <si>
    <t>oprava podlah po položení ležaté kanalizace</t>
  </si>
  <si>
    <t>4,6*0,6</t>
  </si>
  <si>
    <t>1,3*0,6</t>
  </si>
  <si>
    <t>4,5*0,6</t>
  </si>
  <si>
    <t>0,7*0,6</t>
  </si>
  <si>
    <t>2,0*0,6</t>
  </si>
  <si>
    <t>26,16</t>
  </si>
  <si>
    <t>37</t>
  </si>
  <si>
    <t>771121011</t>
  </si>
  <si>
    <t>Nátěr penetrační na podlahu</t>
  </si>
  <si>
    <t>-131505822</t>
  </si>
  <si>
    <t>Příprava podkladu před provedením dlažby nátěr penetrační na podlahu</t>
  </si>
  <si>
    <t>https://podminky.urs.cz/item/CS_URS_2024_01/771121011</t>
  </si>
  <si>
    <t>26,16+4,06*0,08</t>
  </si>
  <si>
    <t>38</t>
  </si>
  <si>
    <t>771151013</t>
  </si>
  <si>
    <t>Samonivelační stěrka podlah pevnosti 20 MPa tl přes 5 do 8 mm</t>
  </si>
  <si>
    <t>684263008</t>
  </si>
  <si>
    <t>Příprava podkladu před provedením dlažby samonivelační stěrka min.pevnosti 20 MPa, tloušťky přes 5 do 8 mm</t>
  </si>
  <si>
    <t>https://podminky.urs.cz/item/CS_URS_2024_01/771151013</t>
  </si>
  <si>
    <t>39</t>
  </si>
  <si>
    <t>771474112</t>
  </si>
  <si>
    <t>Montáž soklů z dlaždic keramických rovných lepených cementovým flexibilním lepidlem v přes 65 do 90 mm</t>
  </si>
  <si>
    <t>-139457436</t>
  </si>
  <si>
    <t>Montáž soklů z dlaždic keramických lepených cementovým flexibilním lepidlem rovných, výšky přes 65 do 90 mm</t>
  </si>
  <si>
    <t>https://podminky.urs.cz/item/CS_URS_2024_01/771474112</t>
  </si>
  <si>
    <t>4,06</t>
  </si>
  <si>
    <t>40</t>
  </si>
  <si>
    <t>59761184</t>
  </si>
  <si>
    <t>sokl keramický mrazuvzdorný povrch hladký/matný tl do 10mm výšky přes 65 do 90mm</t>
  </si>
  <si>
    <t>-240257288</t>
  </si>
  <si>
    <t>4,06*1,1 'Přepočtené koeficientem množství</t>
  </si>
  <si>
    <t>41</t>
  </si>
  <si>
    <t>771571810</t>
  </si>
  <si>
    <t>Demontáž podlah z dlaždic keramických kladených do malty</t>
  </si>
  <si>
    <t>1818804054</t>
  </si>
  <si>
    <t>https://podminky.urs.cz/item/CS_URS_2024_01/771571810</t>
  </si>
  <si>
    <t>demontáž dlažby pro položení ležaté kanalizace</t>
  </si>
  <si>
    <t>42</t>
  </si>
  <si>
    <t>771574476</t>
  </si>
  <si>
    <t>Montáž podlah keramických pro mechanické zatížení lepených cementovým flexibilním lepidlem přes 9 do 12 ks/m2</t>
  </si>
  <si>
    <t>-1578597371</t>
  </si>
  <si>
    <t>Montáž podlah z dlaždic keramických lepených cementovým flexibilním lepidlem pro vysoké mechanické zatížení, tloušťky přes 10 mm přes 9 do 12 ks/m2</t>
  </si>
  <si>
    <t>https://podminky.urs.cz/item/CS_URS_2024_01/771574476</t>
  </si>
  <si>
    <t>43</t>
  </si>
  <si>
    <t>59761121</t>
  </si>
  <si>
    <t>dlažba keramická slinutá mrazuvzdorná R9 povrch hladký/matný tl do 10mm přes 9 do 12ks/m2</t>
  </si>
  <si>
    <t>1276636632</t>
  </si>
  <si>
    <t>79,04*1,1 'Přepočtené koeficientem množství</t>
  </si>
  <si>
    <t>44</t>
  </si>
  <si>
    <t>771577211</t>
  </si>
  <si>
    <t>Příplatek k montáži podlah keramických lepených cementovým flexibilním lepidlem za plochu do 5 m2</t>
  </si>
  <si>
    <t>45362832</t>
  </si>
  <si>
    <t>Montáž podlah z dlaždic keramických lepených cementovým flexibilním lepidlem Příplatek k cenám za plochu do 5 m2 jednotlivě</t>
  </si>
  <si>
    <t>https://podminky.urs.cz/item/CS_URS_2024_01/771577211</t>
  </si>
  <si>
    <t>45</t>
  </si>
  <si>
    <t>771591112</t>
  </si>
  <si>
    <t>Izolace pod dlažbu nátěrem nebo stěrkou ve dvou vrstvách</t>
  </si>
  <si>
    <t>-2018652912</t>
  </si>
  <si>
    <t>Izolace podlahy pod dlažbu nátěrem nebo stěrkou ve dvou vrstvách</t>
  </si>
  <si>
    <t>https://podminky.urs.cz/item/CS_URS_2024_01/771591112</t>
  </si>
  <si>
    <t>46</t>
  </si>
  <si>
    <t>771591115</t>
  </si>
  <si>
    <t>Podlahy spárování silikonem</t>
  </si>
  <si>
    <t>-1752291339</t>
  </si>
  <si>
    <t>Podlahy - dokončovací práce spárování silikonem</t>
  </si>
  <si>
    <t>https://podminky.urs.cz/item/CS_URS_2024_01/771591115</t>
  </si>
  <si>
    <t>9,18+24,06+7,28+4,3+4+11,16+4,06</t>
  </si>
  <si>
    <t>24,4+7,34+4,18+16,16</t>
  </si>
  <si>
    <t>24,12+7,34+4,18+15,98</t>
  </si>
  <si>
    <t>47</t>
  </si>
  <si>
    <t>771591241</t>
  </si>
  <si>
    <t>Izolace těsnícími pásy vnitřní kout</t>
  </si>
  <si>
    <t>-828554154</t>
  </si>
  <si>
    <t>Izolace podlahy pod dlažbu těsnícími izolačními pásy vnitřní kout</t>
  </si>
  <si>
    <t>https://podminky.urs.cz/item/CS_URS_2024_01/771591241</t>
  </si>
  <si>
    <t>48</t>
  </si>
  <si>
    <t>771591242</t>
  </si>
  <si>
    <t>Izolace těsnícími pásy vnější roh</t>
  </si>
  <si>
    <t>824887715</t>
  </si>
  <si>
    <t>Izolace podlahy pod dlažbu těsnícími izolačními pásy vnější roh</t>
  </si>
  <si>
    <t>https://podminky.urs.cz/item/CS_URS_2024_01/771591242</t>
  </si>
  <si>
    <t>49</t>
  </si>
  <si>
    <t>771591264</t>
  </si>
  <si>
    <t>Izolace těsnícími pásy mezi podlahou a stěnou</t>
  </si>
  <si>
    <t>1451326812</t>
  </si>
  <si>
    <t>Izolace podlahy pod dlažbu těsnícími izolačními pásy mezi podlahou a stěnu</t>
  </si>
  <si>
    <t>https://podminky.urs.cz/item/CS_URS_2024_01/771591264</t>
  </si>
  <si>
    <t>50</t>
  </si>
  <si>
    <t>998771122</t>
  </si>
  <si>
    <t>Přesun hmot tonážní pro podlahy z dlaždic ruční v objektech v přes 6 do 12 m</t>
  </si>
  <si>
    <t>601264576</t>
  </si>
  <si>
    <t>Přesun hmot pro podlahy z dlaždic stanovený z hmotnosti přesunovaného materiálu vodorovná dopravní vzdálenost do 50 m ruční (bez užití mechanizace) v objektech výšky přes 6 do 12 m</t>
  </si>
  <si>
    <t>https://podminky.urs.cz/item/CS_URS_2024_01/998771122</t>
  </si>
  <si>
    <t>51</t>
  </si>
  <si>
    <t>998771129</t>
  </si>
  <si>
    <t>Příplatek k ručnímu přesunu hmot tonážnímu pro podlahy z dlaždic za zvětšený přesun ZKD 50 m</t>
  </si>
  <si>
    <t>1051448032</t>
  </si>
  <si>
    <t>Přesun hmot pro podlahy z dlaždic stanovený z hmotnosti přesunovaného materiálu vodorovná dopravní vzdálenost do 50 m Příplatek k cenám za ruční zvětšený přesun přes vymezenou vodorovnou dopravní vzdálenost za každých dalších započatých 50 m</t>
  </si>
  <si>
    <t>https://podminky.urs.cz/item/CS_URS_2024_01/998771129</t>
  </si>
  <si>
    <t>776</t>
  </si>
  <si>
    <t>Podlahy povlakové</t>
  </si>
  <si>
    <t>52</t>
  </si>
  <si>
    <t>776201811</t>
  </si>
  <si>
    <t>Demontáž lepených povlakových podlah bez podložky ručně</t>
  </si>
  <si>
    <t>-1857299880</t>
  </si>
  <si>
    <t>Demontáž povlakových podlahovin lepených ručně bez podložky</t>
  </si>
  <si>
    <t>https://podminky.urs.cz/item/CS_URS_2024_01/776201811</t>
  </si>
  <si>
    <t>6,37+1,03</t>
  </si>
  <si>
    <t>781</t>
  </si>
  <si>
    <t>Dokončovací práce - obklady</t>
  </si>
  <si>
    <t>53</t>
  </si>
  <si>
    <t>781111011</t>
  </si>
  <si>
    <t>Ometení (oprášení) stěny při přípravě podkladu</t>
  </si>
  <si>
    <t>2071648739</t>
  </si>
  <si>
    <t>Příprava podkladu před provedením obkladu oprášení (ometení) stěny</t>
  </si>
  <si>
    <t>https://podminky.urs.cz/item/CS_URS_2024_01/781111011</t>
  </si>
  <si>
    <t>54</t>
  </si>
  <si>
    <t>781121011</t>
  </si>
  <si>
    <t>Nátěr penetrační na stěnu</t>
  </si>
  <si>
    <t>1849046502</t>
  </si>
  <si>
    <t>Příprava podkladu před provedením obkladu nátěr penetrační na stěnu</t>
  </si>
  <si>
    <t>https://podminky.urs.cz/item/CS_URS_2024_01/781121011</t>
  </si>
  <si>
    <t>55</t>
  </si>
  <si>
    <t>781131112</t>
  </si>
  <si>
    <t>Izolace pod obklad nátěrem nebo stěrkou ve dvou vrstvách</t>
  </si>
  <si>
    <t>876401292</t>
  </si>
  <si>
    <t>Izolace stěny pod obklad izolace nátěrem nebo stěrkou ve dvou vrstvách</t>
  </si>
  <si>
    <t>https://podminky.urs.cz/item/CS_URS_2024_01/781131112</t>
  </si>
  <si>
    <t>5*2</t>
  </si>
  <si>
    <t>56</t>
  </si>
  <si>
    <t>781131232</t>
  </si>
  <si>
    <t>Izolace pod obklad těsnícími pásy pro styčné nebo dilatační spáry</t>
  </si>
  <si>
    <t>1643892157</t>
  </si>
  <si>
    <t>Izolace stěny pod obklad izolace těsnícími izolačními pásy pro styčné nebo dilatační spáry</t>
  </si>
  <si>
    <t>https://podminky.urs.cz/item/CS_URS_2024_01/781131232</t>
  </si>
  <si>
    <t>2*2</t>
  </si>
  <si>
    <t>57</t>
  </si>
  <si>
    <t>781151031</t>
  </si>
  <si>
    <t>Celoplošné vyrovnání podkladu stěrkou tl 3 mm</t>
  </si>
  <si>
    <t>1956016647</t>
  </si>
  <si>
    <t>Příprava podkladu před provedením obkladu celoplošné vyrovnání podkladu stěrkou, tloušťky 3 mm</t>
  </si>
  <si>
    <t>https://podminky.urs.cz/item/CS_URS_2024_01/781151031</t>
  </si>
  <si>
    <t>58</t>
  </si>
  <si>
    <t>781472218</t>
  </si>
  <si>
    <t>Montáž obkladů keramických hladkých lepených cementovým flexibilním lepidlem přes 19 do 22 ks/m2</t>
  </si>
  <si>
    <t>-1572311852</t>
  </si>
  <si>
    <t>Montáž keramických obkladů stěn lepených cementovým flexibilním lepidlem hladkých přes 19 do 22 ks/m2</t>
  </si>
  <si>
    <t>https://podminky.urs.cz/item/CS_URS_2024_01/781472218</t>
  </si>
  <si>
    <t>59</t>
  </si>
  <si>
    <t>59761702</t>
  </si>
  <si>
    <t>obklad keramický nemrazuvzdorný povrch hladký/lesklý tl do 10mm přes 19 do 22ks/m2</t>
  </si>
  <si>
    <t>-810947850</t>
  </si>
  <si>
    <t>293,165*1,1 'Přepočtené koeficientem množství</t>
  </si>
  <si>
    <t>60</t>
  </si>
  <si>
    <t>781472291</t>
  </si>
  <si>
    <t>Příplatek k montáži obkladů keramických lepených cementovým flexibilním lepidlem za plochu do 10 m2</t>
  </si>
  <si>
    <t>-141004642</t>
  </si>
  <si>
    <t>Montáž keramických obkladů stěn lepených cementovým flexibilním lepidlem Příplatek k cenám za plochu do 10 m2 jednotlivě</t>
  </si>
  <si>
    <t>https://podminky.urs.cz/item/CS_URS_2024_01/781472291</t>
  </si>
  <si>
    <t>61</t>
  </si>
  <si>
    <t>781492211</t>
  </si>
  <si>
    <t>Montáž profilů rohových lepených flexibilním cementovým lepidlem</t>
  </si>
  <si>
    <t>-1486292569</t>
  </si>
  <si>
    <t>Obklad - dokončující práce montáž profilu lepeného flexibilním cementovým lepidlem rohového</t>
  </si>
  <si>
    <t>https://podminky.urs.cz/item/CS_URS_2024_01/781492211</t>
  </si>
  <si>
    <t>4*2</t>
  </si>
  <si>
    <t>16*1,5</t>
  </si>
  <si>
    <t>3*0,95</t>
  </si>
  <si>
    <t>12*1,5</t>
  </si>
  <si>
    <t>3*2</t>
  </si>
  <si>
    <t>1,56+0,75+2*1,5</t>
  </si>
  <si>
    <t>2*3*1,5</t>
  </si>
  <si>
    <t>2*0,5+1,2+2*1,5</t>
  </si>
  <si>
    <t>1,2+0,75+2*1,5</t>
  </si>
  <si>
    <t>1,54+0,75+2*1,5</t>
  </si>
  <si>
    <t>27*1,5</t>
  </si>
  <si>
    <t>5*0,95</t>
  </si>
  <si>
    <t>1,41+0,75+2*1,5</t>
  </si>
  <si>
    <t>1,38*0,61+2*1,5</t>
  </si>
  <si>
    <t>30*1,5</t>
  </si>
  <si>
    <t>62</t>
  </si>
  <si>
    <t>28342003</t>
  </si>
  <si>
    <t>lišta ukončovací z PVC 10mm</t>
  </si>
  <si>
    <t>1208039854</t>
  </si>
  <si>
    <t>213,692*1,05 'Přepočtené koeficientem množství</t>
  </si>
  <si>
    <t>63</t>
  </si>
  <si>
    <t>781495115</t>
  </si>
  <si>
    <t>Spárování vnitřních obkladů silikonem</t>
  </si>
  <si>
    <t>-1574427173</t>
  </si>
  <si>
    <t>Obklad - dokončující práce ostatní práce spárování silikonem</t>
  </si>
  <si>
    <t>https://podminky.urs.cz/item/CS_URS_2024_01/781495115</t>
  </si>
  <si>
    <t>11*2</t>
  </si>
  <si>
    <t>34*1,5</t>
  </si>
  <si>
    <t>2*0,95</t>
  </si>
  <si>
    <t>41*1,5</t>
  </si>
  <si>
    <t>1,54+0,75</t>
  </si>
  <si>
    <t>64</t>
  </si>
  <si>
    <t>781495141</t>
  </si>
  <si>
    <t>Průnik obkladem kruhový do DN 30</t>
  </si>
  <si>
    <t>1436310031</t>
  </si>
  <si>
    <t>Obklad - dokončující práce průnik obkladem kruhový, bez izolace do DN 30</t>
  </si>
  <si>
    <t>https://podminky.urs.cz/item/CS_URS_2024_01/781495141</t>
  </si>
  <si>
    <t>65</t>
  </si>
  <si>
    <t>781495142</t>
  </si>
  <si>
    <t>Průnik obkladem kruhový přes DN 30 do DN 90</t>
  </si>
  <si>
    <t>1724305677</t>
  </si>
  <si>
    <t>Obklad - dokončující práce průnik obkladem kruhový, bez izolace přes DN 30 do DN 90</t>
  </si>
  <si>
    <t>https://podminky.urs.cz/item/CS_URS_2024_01/781495142</t>
  </si>
  <si>
    <t>66</t>
  </si>
  <si>
    <t>781495143</t>
  </si>
  <si>
    <t>Průnik obkladem kruhový přes DN 90</t>
  </si>
  <si>
    <t>-421107998</t>
  </si>
  <si>
    <t>Obklad - dokončující práce průnik obkladem kruhový, bez izolace přes DN 90</t>
  </si>
  <si>
    <t>https://podminky.urs.cz/item/CS_URS_2024_01/781495143</t>
  </si>
  <si>
    <t>67</t>
  </si>
  <si>
    <t>998781122</t>
  </si>
  <si>
    <t>Přesun hmot tonážní pro obklady keramické ruční v objektech v přes 6 do 12 m</t>
  </si>
  <si>
    <t>-1335248273</t>
  </si>
  <si>
    <t>Přesun hmot pro obklady keramické stanovený z hmotnosti přesunovaného materiálu vodorovná dopravní vzdálenost do 50 m ruční (bez užití mechanizace) v objektech výšky přes 6 do 12 m</t>
  </si>
  <si>
    <t>https://podminky.urs.cz/item/CS_URS_2024_01/998781122</t>
  </si>
  <si>
    <t>68</t>
  </si>
  <si>
    <t>998781129</t>
  </si>
  <si>
    <t>Příplatek k ručnímu přesunu hmot tonážnímu pro obklady keramické za zvětšený přesun ZKD 50 m</t>
  </si>
  <si>
    <t>-1858867218</t>
  </si>
  <si>
    <t>Přesun hmot pro obklady keramické stanovený z hmotnosti přesunovaného materiálu vodorovná dopravní vzdálenost do 50 m Příplatek k cenám za ruční zvětšený přesun přes vymezenou vodorovnou dopravní vzdálenost za každých dalších započatých 50 m</t>
  </si>
  <si>
    <t>https://podminky.urs.cz/item/CS_URS_2024_01/998781129</t>
  </si>
  <si>
    <t>783</t>
  </si>
  <si>
    <t>Dokončovací práce - nátěry</t>
  </si>
  <si>
    <t>69</t>
  </si>
  <si>
    <t>783801201</t>
  </si>
  <si>
    <t>Obroušení omítek před provedením nátěru</t>
  </si>
  <si>
    <t>1879118358</t>
  </si>
  <si>
    <t>Příprava podkladu omítek před provedením nátěru obroušení</t>
  </si>
  <si>
    <t>https://podminky.urs.cz/item/CS_URS_2024_01/783801201</t>
  </si>
  <si>
    <t>6,09</t>
  </si>
  <si>
    <t>70</t>
  </si>
  <si>
    <t>783813131</t>
  </si>
  <si>
    <t>Penetrační syntetický nátěr hladkých, tenkovrstvých zrnitých a štukových omítek</t>
  </si>
  <si>
    <t>-2016249582</t>
  </si>
  <si>
    <t>Penetrační nátěr omítek hladkých omítek hladkých, zrnitých tenkovrstvých nebo štukových stupně členitosti 1 a 2 syntetický</t>
  </si>
  <si>
    <t>https://podminky.urs.cz/item/CS_URS_2024_01/783813131</t>
  </si>
  <si>
    <t>71</t>
  </si>
  <si>
    <t>783817421</t>
  </si>
  <si>
    <t>Krycí dvojnásobný syntetický nátěr hladkých, zrnitých tenkovrstvých nebo štukových omítek</t>
  </si>
  <si>
    <t>1235257221</t>
  </si>
  <si>
    <t>Krycí (ochranný ) nátěr omítek dvojnásobný hladkých omítek hladkých, zrnitých tenkovrstvých nebo štukových stupně členitosti 1 a 2 syntetický</t>
  </si>
  <si>
    <t>https://podminky.urs.cz/item/CS_URS_2024_01/783817421</t>
  </si>
  <si>
    <t>784</t>
  </si>
  <si>
    <t>Dokončovací práce - malby a tapety</t>
  </si>
  <si>
    <t>72</t>
  </si>
  <si>
    <t>784111001</t>
  </si>
  <si>
    <t>Oprášení (ometení ) podkladu v místnostech v do 3,80 m</t>
  </si>
  <si>
    <t>-911068755</t>
  </si>
  <si>
    <t>Oprášení (ometení) podkladu v místnostech výšky do 3,80 m</t>
  </si>
  <si>
    <t>https://podminky.urs.cz/item/CS_URS_2024_01/784111001</t>
  </si>
  <si>
    <t>23,34+87,045</t>
  </si>
  <si>
    <t>73</t>
  </si>
  <si>
    <t>784111011</t>
  </si>
  <si>
    <t>Obroušení podkladu omítnutého v místnostech v do 3,80 m</t>
  </si>
  <si>
    <t>518555995</t>
  </si>
  <si>
    <t>Obroušení podkladu omítky v místnostech výšky do 3,80 m</t>
  </si>
  <si>
    <t>https://podminky.urs.cz/item/CS_URS_2024_01/784111011</t>
  </si>
  <si>
    <t>74</t>
  </si>
  <si>
    <t>784121001</t>
  </si>
  <si>
    <t>Oškrabání malby v místnostech v do 3,80 m</t>
  </si>
  <si>
    <t>-969768546</t>
  </si>
  <si>
    <t>Oškrabání malby v místnostech výšky do 3,80 m</t>
  </si>
  <si>
    <t>https://podminky.urs.cz/item/CS_URS_2024_01/784121001</t>
  </si>
  <si>
    <t>75</t>
  </si>
  <si>
    <t>784121011</t>
  </si>
  <si>
    <t>Rozmývání podkladu po oškrabání malby v místnostech v do 3,80 m</t>
  </si>
  <si>
    <t>-499456733</t>
  </si>
  <si>
    <t>Rozmývání podkladu po oškrabání malby v místnostech výšky do 3,80 m</t>
  </si>
  <si>
    <t>https://podminky.urs.cz/item/CS_URS_2024_01/784121011</t>
  </si>
  <si>
    <t>76</t>
  </si>
  <si>
    <t>784171101</t>
  </si>
  <si>
    <t>Zakrytí vnitřních podlah včetně pozdějšího odkrytí</t>
  </si>
  <si>
    <t>648688513</t>
  </si>
  <si>
    <t>Zakrytí nemalovaných ploch (materiál ve specifikaci) včetně pozdějšího odkrytí podlah</t>
  </si>
  <si>
    <t>https://podminky.urs.cz/item/CS_URS_2024_01/784171101</t>
  </si>
  <si>
    <t>77</t>
  </si>
  <si>
    <t>58124844</t>
  </si>
  <si>
    <t>fólie pro malířské potřeby zakrývací tl 25µ 4x5m</t>
  </si>
  <si>
    <t>-298723148</t>
  </si>
  <si>
    <t>150</t>
  </si>
  <si>
    <t>150*1,05 'Přepočtené koeficientem množství</t>
  </si>
  <si>
    <t>78</t>
  </si>
  <si>
    <t>784171111</t>
  </si>
  <si>
    <t>Zakrytí vnitřních ploch stěn v místnostech v do 3,80 m</t>
  </si>
  <si>
    <t>-887273017</t>
  </si>
  <si>
    <t>Zakrytí nemalovaných ploch (materiál ve specifikaci) včetně pozdějšího odkrytí svislých ploch např. stěn, oken, dveří v místnostech výšky do 3,80</t>
  </si>
  <si>
    <t>https://podminky.urs.cz/item/CS_URS_2024_01/784171111</t>
  </si>
  <si>
    <t>79</t>
  </si>
  <si>
    <t>28323157</t>
  </si>
  <si>
    <t>fólie pro malířské potřeby zakrývací tl 14µ 4x5m</t>
  </si>
  <si>
    <t>104058248</t>
  </si>
  <si>
    <t>50*1,05 'Přepočtené koeficientem množství</t>
  </si>
  <si>
    <t>80</t>
  </si>
  <si>
    <t>784181121</t>
  </si>
  <si>
    <t>Hloubková jednonásobná bezbarvá penetrace podkladu v místnostech v do 3,80 m</t>
  </si>
  <si>
    <t>1123054650</t>
  </si>
  <si>
    <t>Penetrace podkladu jednonásobná hloubková akrylátová bezbarvá v místnostech výšky do 3,80 m</t>
  </si>
  <si>
    <t>https://podminky.urs.cz/item/CS_URS_2024_01/784181121</t>
  </si>
  <si>
    <t>23,34+87,045-6,09</t>
  </si>
  <si>
    <t>81</t>
  </si>
  <si>
    <t>784211121</t>
  </si>
  <si>
    <t>Dvojnásobné bílé malby ze směsí za mokra středně oděruvzdorných v místnostech v do 3,80 m</t>
  </si>
  <si>
    <t>1348979952</t>
  </si>
  <si>
    <t>Malby z malířských směsí oděruvzdorných za mokra dvojnásobné, bílé za mokra oděruvzdorné středně v místnostech výšky do 3,80 m</t>
  </si>
  <si>
    <t>https://podminky.urs.cz/item/CS_URS_2024_01/784211121</t>
  </si>
  <si>
    <t>2,45*0,4+6,752</t>
  </si>
  <si>
    <t>02 - Zdravotně technické instalace</t>
  </si>
  <si>
    <t xml:space="preserve">    1 - Zemní práce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</si>
  <si>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</si>
  <si>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</si>
  <si>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</si>
  <si>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</si>
  <si>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</si>
  <si>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735 - Ústřední vytápění - otopná tělesa</t>
  </si>
  <si>
    <t xml:space="preserve">    767 - Konstrukce zámečnické</t>
  </si>
  <si>
    <t>Zemní práce</t>
  </si>
  <si>
    <t>132312131</t>
  </si>
  <si>
    <t>Hloubení nezapažených rýh šířky do 800 mm v soudržných horninách třídy těžitelnosti II skupiny 4 ručně</t>
  </si>
  <si>
    <t>m3</t>
  </si>
  <si>
    <t>-1733131719</t>
  </si>
  <si>
    <t>Hloubení nezapažených rýh šířky do 800 mm ručně s urovnáním dna do předepsaného profilu a spádu v hornině třídy těžitelnosti II skupiny 4 soudržných</t>
  </si>
  <si>
    <t>https://podminky.urs.cz/item/CS_URS_2024_01/132312131</t>
  </si>
  <si>
    <t>4,6*0,6*0,6</t>
  </si>
  <si>
    <t>1,3*0,6*0,6</t>
  </si>
  <si>
    <t>4,5*0,6*0,8</t>
  </si>
  <si>
    <t>0,7*0,6*0,8</t>
  </si>
  <si>
    <t>2,0*0,6*0,7</t>
  </si>
  <si>
    <t>162211321</t>
  </si>
  <si>
    <t>Vodorovné přemístění výkopku z horniny třídy těžitelnosti II skupiny 4 a 5 stavebním kolečkem do 10 m</t>
  </si>
  <si>
    <t>1424132093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</si>
  <si>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</si>
  <si>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https://podminky.urs.cz/item/CS_URS_2024_01/162211321</t>
  </si>
  <si>
    <t>2,484+0,828</t>
  </si>
  <si>
    <t>162211329</t>
  </si>
  <si>
    <t>Příplatek k vodorovnému přemístění výkopku z horniny třídy těžitelnosti II skupiny 4 a 5 stavebním kolečkem za každých dalších 10 m</t>
  </si>
  <si>
    <t>1194032072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</si>
  <si>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</si>
  <si>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https://podminky.urs.cz/item/CS_URS_2024_01/162211329</t>
  </si>
  <si>
    <t>3,312*5</t>
  </si>
  <si>
    <t>162751137</t>
  </si>
  <si>
    <t>Vodorovné přemístění přes 9 000 do 10000 m výkopku/sypaniny z horniny třídy těžitelnosti II skupiny 4 a 5</t>
  </si>
  <si>
    <t>-285403772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</si>
  <si>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</si>
  <si>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</si>
  <si>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162751139</t>
  </si>
  <si>
    <t>Příplatek k vodorovnému přemístění výkopku/sypaniny z horniny třídy těžitelnosti II skupiny 4 a 5 ZKD 1000 m přes 10000 m</t>
  </si>
  <si>
    <t>810560197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</si>
  <si>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</si>
  <si>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</si>
  <si>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3,312*10</t>
  </si>
  <si>
    <t>167111102</t>
  </si>
  <si>
    <t>Nakládání výkopku z hornin třídy těžitelnosti II skupiny 4 a 5 ručně</t>
  </si>
  <si>
    <t>581274978</t>
  </si>
  <si>
    <t>Nakládání, skládání a překládání neulehlého výkopku nebo sypaniny ručně nakládání, z hornin třídy těžitelnosti II, skupiny 4 a 5</t>
  </si>
  <si>
    <t>https://podminky.urs.cz/item/CS_URS_2024_01/167111102</t>
  </si>
  <si>
    <t>171201231</t>
  </si>
  <si>
    <t>Poplatek za uložení zeminy a kamení na recyklační skládce (skládkovné) kód odpadu 17 05 04</t>
  </si>
  <si>
    <t>1738900555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</si>
  <si>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</si>
  <si>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</si>
  <si>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recyklační centrum Sadov</t>
  </si>
  <si>
    <t>3,312*1,9</t>
  </si>
  <si>
    <t>171251201</t>
  </si>
  <si>
    <t>Uložení sypaniny na skládky nebo meziskládky</t>
  </si>
  <si>
    <t>624931173</t>
  </si>
  <si>
    <t>Uložení sypaniny na skládky nebo meziskládky bez hutnění s upravením uložené sypaniny do předepsaného tvaru</t>
  </si>
  <si>
    <t>https://podminky.urs.cz/item/CS_URS_2024_01/171251201</t>
  </si>
  <si>
    <t>174111101</t>
  </si>
  <si>
    <t>Zásyp jam, šachet rýh nebo kolem objektů sypaninou se zhutněním ručně</t>
  </si>
  <si>
    <t>-1681303738</t>
  </si>
  <si>
    <t>Zásyp sypaninou z jakékoliv horniny ručně s uložením výkopku ve vrstvách se zhutněním jam, šachet, rýh nebo kolem objektů v těchto vykopávkách</t>
  </si>
  <si>
    <t>https://podminky.urs.cz/item/CS_URS_2024_01/174111101</t>
  </si>
  <si>
    <t>5,796-3,312</t>
  </si>
  <si>
    <t>175111101</t>
  </si>
  <si>
    <t>Obsypání potrubí ručně sypaninou bez prohození, uloženou do 3 m</t>
  </si>
  <si>
    <t>-366380361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</si>
  <si>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</si>
  <si>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https://podminky.urs.cz/item/CS_URS_2024_01/175111101</t>
  </si>
  <si>
    <t>4,6*0,6*0,3</t>
  </si>
  <si>
    <t>1,3*0,6*0,3</t>
  </si>
  <si>
    <t>4,5*0,6*0,3</t>
  </si>
  <si>
    <t>0,7*0,6*0,3</t>
  </si>
  <si>
    <t>2,0*0,6*0,3</t>
  </si>
  <si>
    <t>58331351</t>
  </si>
  <si>
    <t>kamenivo těžené drobné frakce 0/4</t>
  </si>
  <si>
    <t>-149507129</t>
  </si>
  <si>
    <t>2,484</t>
  </si>
  <si>
    <t>2,484*2 'Přepočtené koeficientem množství</t>
  </si>
  <si>
    <t>451572111</t>
  </si>
  <si>
    <t>Lože pod potrubí otevřený výkop z kameniva drobného těženého</t>
  </si>
  <si>
    <t>-2120295628</t>
  </si>
  <si>
    <t>Lože pod potrubí, stoky a drobné objekty v otevřeném výkopu z kameniva drobného těženého 0 až 4 mm</t>
  </si>
  <si>
    <t>https://podminky.urs.cz/item/CS_URS_2024_01/451572111</t>
  </si>
  <si>
    <t>4,6*0,6*0,1</t>
  </si>
  <si>
    <t>1,3*0,6*0,1</t>
  </si>
  <si>
    <t>4,5*0,6*0,1</t>
  </si>
  <si>
    <t>0,7*0,6*0,1</t>
  </si>
  <si>
    <t>2,0*0,6*0,1</t>
  </si>
  <si>
    <t>612325101</t>
  </si>
  <si>
    <t>Vápenocementová hrubá omítka rýh ve stěnách š do 150 mm</t>
  </si>
  <si>
    <t>-1632922152</t>
  </si>
  <si>
    <t>Vápenocementová omítka rýh hrubá ve stěnách, šířky rýhy do 150 mm</t>
  </si>
  <si>
    <t>https://podminky.urs.cz/item/CS_URS_2024_01/612325101</t>
  </si>
  <si>
    <t>0,15*(127,8+228,3)</t>
  </si>
  <si>
    <t>631312141</t>
  </si>
  <si>
    <t>Doplnění rýh v dosavadních mazaninách betonem prostým</t>
  </si>
  <si>
    <t>-1147458158</t>
  </si>
  <si>
    <t>Doplnění dosavadních mazanin prostým betonem s dodáním hmot, bez potěru, plochy jednotlivě rýh v dosavadních mazaninách</t>
  </si>
  <si>
    <t>https://podminky.urs.cz/item/CS_URS_2024_01/631312141</t>
  </si>
  <si>
    <t>4,6*0,6*0,15</t>
  </si>
  <si>
    <t>1,3*0,6*0,15</t>
  </si>
  <si>
    <t>4,5*0,6*0,15</t>
  </si>
  <si>
    <t>0,7*0,6*0,15</t>
  </si>
  <si>
    <t>2,0*0,6*0,15</t>
  </si>
  <si>
    <t>965042241</t>
  </si>
  <si>
    <t>Bourání podkladů pod dlažby nebo mazanin betonových nebo z litého asfaltu tl přes 100 mm pl přes 4 m2</t>
  </si>
  <si>
    <t>753394360</t>
  </si>
  <si>
    <t>Bourání mazanin betonových nebo z litého asfaltu tl. přes 100 mm, plochy přes 4 m2</t>
  </si>
  <si>
    <t>https://podminky.urs.cz/item/CS_URS_2024_01/965042241</t>
  </si>
  <si>
    <t>974031132</t>
  </si>
  <si>
    <t>Vysekání rýh ve zdivu cihelném hl do 50 mm š do 70 mm</t>
  </si>
  <si>
    <t>834103491</t>
  </si>
  <si>
    <t>Vysekání rýh ve zdivu cihelném na maltu vápennou nebo vápenocementovou do hl. 50 mm a šířky do 70 mm</t>
  </si>
  <si>
    <t>https://podminky.urs.cz/item/CS_URS_2024_01/974031132</t>
  </si>
  <si>
    <t>studená voda</t>
  </si>
  <si>
    <t>71,9+55,9</t>
  </si>
  <si>
    <t>974031142</t>
  </si>
  <si>
    <t>Vysekání rýh ve zdivu cihelném hl do 70 mm š do 70 mm</t>
  </si>
  <si>
    <t>1125050140</t>
  </si>
  <si>
    <t>Vysekání rýh ve zdivu cihelném na maltu vápennou nebo vápenocementovou do hl. 70 mm a šířky do 70 mm</t>
  </si>
  <si>
    <t>https://podminky.urs.cz/item/CS_URS_2024_01/974031142</t>
  </si>
  <si>
    <t>38,9+5,2</t>
  </si>
  <si>
    <t>teplá voda</t>
  </si>
  <si>
    <t>36,5+65,7+2</t>
  </si>
  <si>
    <t>cirkulace</t>
  </si>
  <si>
    <t>77+3</t>
  </si>
  <si>
    <t>977312113</t>
  </si>
  <si>
    <t>Řezání stávajících betonových mazanin vyztužených hl do 150 mm</t>
  </si>
  <si>
    <t>305730463</t>
  </si>
  <si>
    <t>Řezání stávajících betonových mazanin s vyztužením hloubky přes 100 do 150 mm</t>
  </si>
  <si>
    <t>https://podminky.urs.cz/item/CS_URS_2024_01/977312113</t>
  </si>
  <si>
    <t>2*4,6+2*0,6</t>
  </si>
  <si>
    <t>2*1,3+2*0,6</t>
  </si>
  <si>
    <t>2*4,5+2*0,6</t>
  </si>
  <si>
    <t>2*0,7+2*0,6</t>
  </si>
  <si>
    <t>2*2,0+2*0,6</t>
  </si>
  <si>
    <t>1436343557</t>
  </si>
  <si>
    <t>-1224883311</t>
  </si>
  <si>
    <t>10,752*3</t>
  </si>
  <si>
    <t>1212923911</t>
  </si>
  <si>
    <t>370874440</t>
  </si>
  <si>
    <t>10,752*19</t>
  </si>
  <si>
    <t>997013635</t>
  </si>
  <si>
    <t>Poplatek za uložení na skládce (skládkovné) komunálního odpadu kód odpadu 20 03 01</t>
  </si>
  <si>
    <t>291067178</t>
  </si>
  <si>
    <t>Poplatek za uložení stavebního odpadu na skládce (skládkovné) komunálního zatříděného do Katalogu odpadů pod kódem 20 03 01</t>
  </si>
  <si>
    <t>https://podminky.urs.cz/item/CS_URS_2024_01/997013635</t>
  </si>
  <si>
    <t>-1811624695</t>
  </si>
  <si>
    <t>721</t>
  </si>
  <si>
    <t>Zdravotechnika - vnitřní kanalizace</t>
  </si>
  <si>
    <t>721100911</t>
  </si>
  <si>
    <t>Zazátkování hrdla potrubí kanalizačního</t>
  </si>
  <si>
    <t>-217021838</t>
  </si>
  <si>
    <t>Opravy potrubí hrdlového zazátkování hrdla kanalizačního potrubí</t>
  </si>
  <si>
    <t>https://podminky.urs.cz/item/CS_URS_2024_01/721100911</t>
  </si>
  <si>
    <t>zátka PVC-KG DN110</t>
  </si>
  <si>
    <t>721140802</t>
  </si>
  <si>
    <t>Demontáž potrubí litinové DN do 100</t>
  </si>
  <si>
    <t>149236670</t>
  </si>
  <si>
    <t>Demontáž potrubí z litinových trub odpadních nebo dešťových do DN 100</t>
  </si>
  <si>
    <t>https://podminky.urs.cz/item/CS_URS_2024_01/721140802</t>
  </si>
  <si>
    <t>"DN70" 110</t>
  </si>
  <si>
    <t>"DN100" 18</t>
  </si>
  <si>
    <t>721140806</t>
  </si>
  <si>
    <t>Demontáž potrubí litinové DN přes 100 do 200</t>
  </si>
  <si>
    <t>882891564</t>
  </si>
  <si>
    <t>Demontáž potrubí z litinových trub odpadních nebo dešťových přes 100 do DN 200</t>
  </si>
  <si>
    <t>https://podminky.urs.cz/item/CS_URS_2024_01/721140806</t>
  </si>
  <si>
    <t>"DN125" 6,3</t>
  </si>
  <si>
    <t>721140913</t>
  </si>
  <si>
    <t>Potrubí litinové propojení potrubí DN 75</t>
  </si>
  <si>
    <t>2033519582</t>
  </si>
  <si>
    <t>Opravy odpadního potrubí litinového propojení dosavadního potrubí DN 75</t>
  </si>
  <si>
    <t>https://podminky.urs.cz/item/CS_URS_2024_01/721140913</t>
  </si>
  <si>
    <t>napojení PP-HT na stávající vývody odpadní kanalizace z litiny</t>
  </si>
  <si>
    <t>721140915</t>
  </si>
  <si>
    <t>Potrubí litinové propojení potrubí DN 100</t>
  </si>
  <si>
    <t>-1446985468</t>
  </si>
  <si>
    <t>Opravy odpadního potrubí litinového propojení dosavadního potrubí DN 100</t>
  </si>
  <si>
    <t>https://podminky.urs.cz/item/CS_URS_2024_01/721140915</t>
  </si>
  <si>
    <t>721140916</t>
  </si>
  <si>
    <t>Potrubí litinové propojení potrubí DN 125</t>
  </si>
  <si>
    <t>1285005980</t>
  </si>
  <si>
    <t>Opravy odpadního potrubí litinového propojení dosavadního potrubí DN 125</t>
  </si>
  <si>
    <t>https://podminky.urs.cz/item/CS_URS_2024_01/721140916</t>
  </si>
  <si>
    <t>721171803</t>
  </si>
  <si>
    <t>Demontáž potrubí z PVC D do 75</t>
  </si>
  <si>
    <t>-1917381451</t>
  </si>
  <si>
    <t>Demontáž potrubí z novodurových trub odpadních nebo připojovacích do D 75</t>
  </si>
  <si>
    <t>https://podminky.urs.cz/item/CS_URS_2024_01/721171803</t>
  </si>
  <si>
    <t>721171808</t>
  </si>
  <si>
    <t>Demontáž potrubí z PVC D přes 75 do 114</t>
  </si>
  <si>
    <t>376275909</t>
  </si>
  <si>
    <t>Demontáž potrubí z novodurových trub odpadních nebo připojovacích přes 75 do D 114</t>
  </si>
  <si>
    <t>https://podminky.urs.cz/item/CS_URS_2024_01/721171808</t>
  </si>
  <si>
    <t>721171914</t>
  </si>
  <si>
    <t>Potrubí z PP propojení potrubí DN 75</t>
  </si>
  <si>
    <t>1733940153</t>
  </si>
  <si>
    <t>Opravy odpadního potrubí plastového propojení dosavadního potrubí DN 75</t>
  </si>
  <si>
    <t>https://podminky.urs.cz/item/CS_URS_2024_01/721171914</t>
  </si>
  <si>
    <t>napojení na stávající potrubí odvětrání z PVC</t>
  </si>
  <si>
    <t>721171915</t>
  </si>
  <si>
    <t>Potrubí z PP propojení potrubí DN 110</t>
  </si>
  <si>
    <t>-1782808452</t>
  </si>
  <si>
    <t>Opravy odpadního potrubí plastového propojení dosavadního potrubí DN 110</t>
  </si>
  <si>
    <t>https://podminky.urs.cz/item/CS_URS_2024_01/721171915</t>
  </si>
  <si>
    <t>721173401</t>
  </si>
  <si>
    <t>Potrubí kanalizační z PVC SN 4 svodné DN 110</t>
  </si>
  <si>
    <t>1101645422</t>
  </si>
  <si>
    <t>Potrubí z trub PVC SN4 svodné (ležaté) DN 110</t>
  </si>
  <si>
    <t>https://podminky.urs.cz/item/CS_URS_2024_01/721173401</t>
  </si>
  <si>
    <t>1,8+4,5</t>
  </si>
  <si>
    <t>721173402</t>
  </si>
  <si>
    <t>Potrubí kanalizační z PVC SN 4 svodné DN 125</t>
  </si>
  <si>
    <t>-320638704</t>
  </si>
  <si>
    <t>Potrubí z trub PVC SN4 svodné (ležaté) DN 125</t>
  </si>
  <si>
    <t>https://podminky.urs.cz/item/CS_URS_2024_01/721173402</t>
  </si>
  <si>
    <t>1+2+5,2+1,8+0,7+0,8+2,7</t>
  </si>
  <si>
    <t>721174024</t>
  </si>
  <si>
    <t>Potrubí kanalizační z PP odpadní DN 75</t>
  </si>
  <si>
    <t>137569649</t>
  </si>
  <si>
    <t>Potrubí z trub polypropylenových odpadní (svislé) DN 75</t>
  </si>
  <si>
    <t>https://podminky.urs.cz/item/CS_URS_2024_01/721174024</t>
  </si>
  <si>
    <t>2,7+4,5+20+19+20+16+16,8</t>
  </si>
  <si>
    <t>721174025</t>
  </si>
  <si>
    <t>Potrubí kanalizační z PP odpadní DN 110</t>
  </si>
  <si>
    <t>60476690</t>
  </si>
  <si>
    <t>Potrubí z trub polypropylenových odpadní (svislé) DN 110</t>
  </si>
  <si>
    <t>https://podminky.urs.cz/item/CS_URS_2024_01/721174025</t>
  </si>
  <si>
    <t>2+2*18,5+2*16+1</t>
  </si>
  <si>
    <t>721174041</t>
  </si>
  <si>
    <t>Potrubí kanalizační z PP připojovací DN 32</t>
  </si>
  <si>
    <t>1551771253</t>
  </si>
  <si>
    <t>Potrubí z trub polypropylenových připojovací DN 32</t>
  </si>
  <si>
    <t>https://podminky.urs.cz/item/CS_URS_2024_01/721174041</t>
  </si>
  <si>
    <t>3+3</t>
  </si>
  <si>
    <t>721174042</t>
  </si>
  <si>
    <t>Potrubí kanalizační z PP připojovací DN 40</t>
  </si>
  <si>
    <t>1233049995</t>
  </si>
  <si>
    <t>Potrubí z trub polypropylenových připojovací DN 40</t>
  </si>
  <si>
    <t>https://podminky.urs.cz/item/CS_URS_2024_01/721174042</t>
  </si>
  <si>
    <t>1+1,8+2,1+2,2+3*1+2*1,4+3*0,8+2,6+2,3+2,6+3*1,6+2,2</t>
  </si>
  <si>
    <t>721174043</t>
  </si>
  <si>
    <t>Potrubí kanalizační z PP připojovací DN 50</t>
  </si>
  <si>
    <t>-1682077436</t>
  </si>
  <si>
    <t>Potrubí z trub polypropylenových připojovací DN 50</t>
  </si>
  <si>
    <t>https://podminky.urs.cz/item/CS_URS_2024_01/721174043</t>
  </si>
  <si>
    <t>2*0,7+2*2,3+1,6+0,7+3</t>
  </si>
  <si>
    <t>721174044</t>
  </si>
  <si>
    <t>Potrubí kanalizační z PP připojovací DN 75</t>
  </si>
  <si>
    <t>-1433246846</t>
  </si>
  <si>
    <t>Potrubí z trub polypropylenových připojovací DN 75</t>
  </si>
  <si>
    <t>https://podminky.urs.cz/item/CS_URS_2024_01/721174044</t>
  </si>
  <si>
    <t>2*1,8</t>
  </si>
  <si>
    <t>721174045</t>
  </si>
  <si>
    <t>Potrubí kanalizační z PP připojovací DN 110</t>
  </si>
  <si>
    <t>-463553278</t>
  </si>
  <si>
    <t>Potrubí z trub polypropylenových připojovací DN 110</t>
  </si>
  <si>
    <t>https://podminky.urs.cz/item/CS_URS_2024_01/721174045</t>
  </si>
  <si>
    <t>2*1,5+0,7+1,4+3*1,5+3*0,7</t>
  </si>
  <si>
    <t>721175211</t>
  </si>
  <si>
    <t>Potrubí kanalizační z PP odpadní odhlučněné třívrstvé DN 75</t>
  </si>
  <si>
    <t>52070206</t>
  </si>
  <si>
    <t>Plastové potrubí odhlučněné třívrstvé odpadní (svislé) DN 75</t>
  </si>
  <si>
    <t>https://podminky.urs.cz/item/CS_URS_2024_01/721175211</t>
  </si>
  <si>
    <t>2*15,7</t>
  </si>
  <si>
    <t>721194103</t>
  </si>
  <si>
    <t>Vyvedení a upevnění odpadních výpustek DN 32</t>
  </si>
  <si>
    <t>-470282576</t>
  </si>
  <si>
    <t>Vyměření přípojek na potrubí vyvedení a upevnění odpadních výpustek DN 32</t>
  </si>
  <si>
    <t>https://podminky.urs.cz/item/CS_URS_2024_01/721194103</t>
  </si>
  <si>
    <t>721194104</t>
  </si>
  <si>
    <t>Vyvedení a upevnění odpadních výpustek DN 40</t>
  </si>
  <si>
    <t>-1827960087</t>
  </si>
  <si>
    <t>Vyměření přípojek na potrubí vyvedení a upevnění odpadních výpustek DN 40</t>
  </si>
  <si>
    <t>https://podminky.urs.cz/item/CS_URS_2024_01/721194104</t>
  </si>
  <si>
    <t>6+9+5+1+1</t>
  </si>
  <si>
    <t>721194105</t>
  </si>
  <si>
    <t>Vyvedení a upevnění odpadních výpustek DN 50</t>
  </si>
  <si>
    <t>-317960283</t>
  </si>
  <si>
    <t>Vyměření přípojek na potrubí vyvedení a upevnění odpadních výpustek DN 50</t>
  </si>
  <si>
    <t>https://podminky.urs.cz/item/CS_URS_2024_01/721194105</t>
  </si>
  <si>
    <t>6+2+1</t>
  </si>
  <si>
    <t>721194109</t>
  </si>
  <si>
    <t>Vyvedení a upevnění odpadních výpustek DN 110</t>
  </si>
  <si>
    <t>164905383</t>
  </si>
  <si>
    <t>Vyměření přípojek na potrubí vyvedení a upevnění odpadních výpustek DN 110</t>
  </si>
  <si>
    <t>https://podminky.urs.cz/item/CS_URS_2024_01/721194109</t>
  </si>
  <si>
    <t>13+3</t>
  </si>
  <si>
    <t>28611944R</t>
  </si>
  <si>
    <t>D+M čistící kus kanalizační PVC DN 110</t>
  </si>
  <si>
    <t>-1810331712</t>
  </si>
  <si>
    <t>28611946R</t>
  </si>
  <si>
    <t>D+M čistící kus kanalizační PVC DN 125</t>
  </si>
  <si>
    <t>1292558884</t>
  </si>
  <si>
    <t>28614692R</t>
  </si>
  <si>
    <t>D+M čistící kus kanalizační PP třívrstvý zvukově izolovaný DN 75</t>
  </si>
  <si>
    <t>1218257515</t>
  </si>
  <si>
    <t>28615602R</t>
  </si>
  <si>
    <t>D+M čistící tvarovka odpadní pro vysoké teploty HTRE DN 75</t>
  </si>
  <si>
    <t>1969665159</t>
  </si>
  <si>
    <t>28615603R</t>
  </si>
  <si>
    <t>D+M čistící tvarovka odpadní pro vysoké teploty HTRE DN 110</t>
  </si>
  <si>
    <t>1394093798</t>
  </si>
  <si>
    <t>28611520R</t>
  </si>
  <si>
    <t>D+M přechod kanalizační PVC litina-plast DN 110</t>
  </si>
  <si>
    <t>746298503</t>
  </si>
  <si>
    <t>55259483R</t>
  </si>
  <si>
    <t>D+M koleno hrdlové z tvárné litiny-kus DN 100-88°</t>
  </si>
  <si>
    <t>540954535</t>
  </si>
  <si>
    <t>721210813</t>
  </si>
  <si>
    <t>Demontáž vpustí podlahových z kyselinovzdorné kameniny DN 100</t>
  </si>
  <si>
    <t>-1304326934</t>
  </si>
  <si>
    <t>Demontáž kanalizačního příslušenství vpustí podlahových z kyselinovzdorné kameniny DN 100</t>
  </si>
  <si>
    <t>https://podminky.urs.cz/item/CS_URS_2024_01/721210813</t>
  </si>
  <si>
    <t>72122651R</t>
  </si>
  <si>
    <t>Zápachová uzávěrka podomítková pro pračku DN 40 s výtokovým ventilem</t>
  </si>
  <si>
    <t>2088181683</t>
  </si>
  <si>
    <t>Zápachové uzávěrky podomítkové (Pe) s krycí deskou pro pračku DN 40 s výtokovým ventilem</t>
  </si>
  <si>
    <t>721229111</t>
  </si>
  <si>
    <t>Montáž zápachové uzávěrky do DN 50 ostatní typ</t>
  </si>
  <si>
    <t>130873137</t>
  </si>
  <si>
    <t>Zápachové uzávěrky montáž zápachových uzávěrek ostatních typů do DN 50</t>
  </si>
  <si>
    <t>https://podminky.urs.cz/item/CS_URS_2024_01/721229111</t>
  </si>
  <si>
    <t>kapkový sifon s mechanickou zápachovou uzávěrkou</t>
  </si>
  <si>
    <t>55161841</t>
  </si>
  <si>
    <t>vtok se zápachovou uzávěrkou DN 32</t>
  </si>
  <si>
    <t>91399756</t>
  </si>
  <si>
    <t>kapkový sifon DN 32</t>
  </si>
  <si>
    <t>721290111</t>
  </si>
  <si>
    <t>Zkouška těsnosti potrubí kanalizace vodou DN do 125</t>
  </si>
  <si>
    <t>-334263422</t>
  </si>
  <si>
    <t>Zkouška těsnosti kanalizace v objektech vodou do DN 125</t>
  </si>
  <si>
    <t>https://podminky.urs.cz/item/CS_URS_2024_01/721290111</t>
  </si>
  <si>
    <t>998721122</t>
  </si>
  <si>
    <t>Přesun hmot tonážní pro vnitřní kanalizaci ruční v objektech v přes 6 do 12 m</t>
  </si>
  <si>
    <t>-1144632198</t>
  </si>
  <si>
    <t>Přesun hmot pro vnitřní kanalizaci stanovený z hmotnosti přesunovaného materiálu vodorovná dopravní vzdálenost do 50 m ruční (bez užití mechanizace) v objektech výšky přes 6 do 12 m</t>
  </si>
  <si>
    <t>https://podminky.urs.cz/item/CS_URS_2024_01/998721122</t>
  </si>
  <si>
    <t>722</t>
  </si>
  <si>
    <t>Zdravotechnika - vnitřní vodovod</t>
  </si>
  <si>
    <t>722130106</t>
  </si>
  <si>
    <t>Potrubí pro zavodněný požární systém ocelové hladké pozinkované spojované lisováním D 42x1,5 mm</t>
  </si>
  <si>
    <t>1992982232</t>
  </si>
  <si>
    <t>Potrubí z ocelových trubek pozinkovaných hladkých pro zavodněný požární systém spojovaných lisováním PN 16 do 110°C Ø 42/1,5</t>
  </si>
  <si>
    <t>https://podminky.urs.cz/item/CS_URS_2024_01/722130106</t>
  </si>
  <si>
    <t>vedeno volně a pod stropem</t>
  </si>
  <si>
    <t>722130107</t>
  </si>
  <si>
    <t>Potrubí pro zavodněný požární systém ocelové hladké pozinkované spojované lisováním D 54x1,5 mm</t>
  </si>
  <si>
    <t>-1139342608</t>
  </si>
  <si>
    <t>Potrubí z ocelových trubek pozinkovaných hladkých pro zavodněný požární systém spojovaných lisováním PN 16 do 110°C Ø 54/1,5</t>
  </si>
  <si>
    <t>https://podminky.urs.cz/item/CS_URS_2024_01/722130107</t>
  </si>
  <si>
    <t>722130802</t>
  </si>
  <si>
    <t>Demontáž potrubí ocelové pozinkované závitové DN přes 25 do 40</t>
  </si>
  <si>
    <t>532622240</t>
  </si>
  <si>
    <t>Demontáž potrubí z ocelových trubek pozinkovaných závitových přes 25 do DN 40</t>
  </si>
  <si>
    <t>https://podminky.urs.cz/item/CS_URS_2024_01/722130802</t>
  </si>
  <si>
    <t>722131942</t>
  </si>
  <si>
    <t>Potrubí pozinkované závitové propojení potrubí svěrná spojka PN 16 DN 20 / G 1/2</t>
  </si>
  <si>
    <t>-179297997</t>
  </si>
  <si>
    <t>Opravy vodovodního potrubí z ocelových trubek pozinkovaných závitových propojení dosavadního potrubí svěrnými spojkami PN 16 DN potrubí / G odbočky DN 20 / G 1/2</t>
  </si>
  <si>
    <t>https://podminky.urs.cz/item/CS_URS_2024_01/722131942</t>
  </si>
  <si>
    <t>722131946</t>
  </si>
  <si>
    <t>Potrubí pozinkované závitové propojení potrubí svěrná spojka PN 16 DN 50 / G 6/4</t>
  </si>
  <si>
    <t>190245811</t>
  </si>
  <si>
    <t>Opravy vodovodního potrubí z ocelových trubek pozinkovaných závitových propojení dosavadního potrubí svěrnými spojkami PN 16 DN potrubí / G odbočky DN 50 / G 6/4</t>
  </si>
  <si>
    <t>https://podminky.urs.cz/item/CS_URS_2024_01/722131946</t>
  </si>
  <si>
    <t>722170804</t>
  </si>
  <si>
    <t>Demontáž rozvodů vody z plastů D přes 25 do 50</t>
  </si>
  <si>
    <t>-862871261</t>
  </si>
  <si>
    <t>Demontáž rozvodů vody z plastů přes 25 do Ø 50 mm</t>
  </si>
  <si>
    <t>https://podminky.urs.cz/item/CS_URS_2024_01/722170804</t>
  </si>
  <si>
    <t>722174002</t>
  </si>
  <si>
    <t>Potrubí vodovodní plastové PPR svar polyfúze PN 16 D 20x2,8 mm</t>
  </si>
  <si>
    <t>-1601297573</t>
  </si>
  <si>
    <t>Potrubí z plastových trubek z polypropylenu PPR svařovaných polyfúzně PN 16 (SDR 7,4) D 20 x 2,8</t>
  </si>
  <si>
    <t>https://podminky.urs.cz/item/CS_URS_2024_01/722174002</t>
  </si>
  <si>
    <t>vedeno v drážce</t>
  </si>
  <si>
    <t>2,8+0,7+4,2+1+3+2*4,6+5+2*2,8+2*4,2+2*2,5+3*5+2,5+2,8+2*2,6+1,5</t>
  </si>
  <si>
    <t>vedeno pod stropem</t>
  </si>
  <si>
    <t>1,2+1,5+1</t>
  </si>
  <si>
    <t>722174003</t>
  </si>
  <si>
    <t>Potrubí vodovodní plastové PPR svar polyfúze PN 16 D 25x3,5 mm</t>
  </si>
  <si>
    <t>-1233585513</t>
  </si>
  <si>
    <t>Potrubí z plastových trubek z polypropylenu PPR svařovaných polyfúzně PN 16 (SDR 7,4) D 25 x 3,5</t>
  </si>
  <si>
    <t>https://podminky.urs.cz/item/CS_URS_2024_01/722174003</t>
  </si>
  <si>
    <t>5,2+8,8+9,3+2*2,5+10+5,2+12,4</t>
  </si>
  <si>
    <t>3*1,5+1,3+4</t>
  </si>
  <si>
    <t>722174004</t>
  </si>
  <si>
    <t>Potrubí vodovodní plastové PPR svar polyfúze PN 16 D 32x4,4 mm</t>
  </si>
  <si>
    <t>274496597</t>
  </si>
  <si>
    <t>Potrubí z plastových trubek z polypropylenu PPR svařovaných polyfúzně PN 16 (SDR 7,4) D 32 x 4,4</t>
  </si>
  <si>
    <t>https://podminky.urs.cz/item/CS_URS_2024_01/722174004</t>
  </si>
  <si>
    <t>1,5+2*6,8+2*11+1,8</t>
  </si>
  <si>
    <t>2,3+2,2+2,7+1+1,5+8,6</t>
  </si>
  <si>
    <t>722174005</t>
  </si>
  <si>
    <t>Potrubí vodovodní plastové PPR svar polyfúze PN 16 D 40x5,5 mm</t>
  </si>
  <si>
    <t>2097451512</t>
  </si>
  <si>
    <t>Potrubí z plastových trubek z polypropylenu PPR svařovaných polyfúzně PN 16 (SDR 7,4) D 40 x 5,5</t>
  </si>
  <si>
    <t>https://podminky.urs.cz/item/CS_URS_2024_01/722174005</t>
  </si>
  <si>
    <t>5,2</t>
  </si>
  <si>
    <t>4,2+4,5</t>
  </si>
  <si>
    <t>722174006</t>
  </si>
  <si>
    <t>Potrubí vodovodní plastové PPR svar polyfúze PN 16 D 50x6,9 mm</t>
  </si>
  <si>
    <t>-1717961442</t>
  </si>
  <si>
    <t>Potrubí z plastových trubek z polypropylenu PPR svařovaných polyfúzně PN 16 (SDR 7,4) D 50 x 6,9</t>
  </si>
  <si>
    <t>https://podminky.urs.cz/item/CS_URS_2024_01/722174006</t>
  </si>
  <si>
    <t>722175002</t>
  </si>
  <si>
    <t>Potrubí vodovodní plastové PP-RCT svar polyfúze D 20x2,8 mm</t>
  </si>
  <si>
    <t>1687738491</t>
  </si>
  <si>
    <t>Potrubí z plastových trubek z polypropylenu PP-RCT svařovaných polyfúzně D 20 x 2,8</t>
  </si>
  <si>
    <t>https://podminky.urs.cz/item/CS_URS_2024_01/722175002</t>
  </si>
  <si>
    <t>2,8+1,7+2,2+3+1,4+2*4,2+3*2,5+2,8+2*2,6+1,5</t>
  </si>
  <si>
    <t>6,8+1</t>
  </si>
  <si>
    <t>15,3+9,3+5,2+3,4+5,2+10+9,6+5+14</t>
  </si>
  <si>
    <t>7,5+4+4,2+6+8,6+4,4+2</t>
  </si>
  <si>
    <t>722175003</t>
  </si>
  <si>
    <t>Potrubí vodovodní plastové PP-RCT svar polyfúze D 25x3,5 mm</t>
  </si>
  <si>
    <t>575348037</t>
  </si>
  <si>
    <t>Potrubí z plastových trubek z polypropylenu PP-RCT svařovaných polyfúzně D 25 x 3,5</t>
  </si>
  <si>
    <t>https://podminky.urs.cz/item/CS_URS_2024_01/722175003</t>
  </si>
  <si>
    <t>8,8+9,3+2*5,2+10+9,6+5,2+12,4</t>
  </si>
  <si>
    <t>1,5+1,3+2,7+4,2+6+2*1,5+4,4</t>
  </si>
  <si>
    <t>21,2</t>
  </si>
  <si>
    <t>722175004</t>
  </si>
  <si>
    <t>Potrubí vodovodní plastové PP-RCT svar polyfúze D 32x4,4 mm</t>
  </si>
  <si>
    <t>1331419569</t>
  </si>
  <si>
    <t>Potrubí z plastových trubek z polypropylenu PP-RCT svařovaných polyfúzně D 32 x 4,4</t>
  </si>
  <si>
    <t>https://podminky.urs.cz/item/CS_URS_2024_01/722175004</t>
  </si>
  <si>
    <t>8,5+8,6+2,5</t>
  </si>
  <si>
    <t>722175005</t>
  </si>
  <si>
    <t>Potrubí vodovodní plastové PP-RCT svar polyfúze D 40x5,5 mm</t>
  </si>
  <si>
    <t>-2078668472</t>
  </si>
  <si>
    <t>Potrubí z plastových trubek z polypropylenu PP-RCT svařovaných polyfúzně D 40 x 5,5</t>
  </si>
  <si>
    <t>https://podminky.urs.cz/item/CS_URS_2024_01/722175005</t>
  </si>
  <si>
    <t>vedeno po stropem</t>
  </si>
  <si>
    <t>6,5+3+2</t>
  </si>
  <si>
    <t>722181211</t>
  </si>
  <si>
    <t>Ochrana vodovodního potrubí přilepenými termoizolačními trubicemi z PE tl do 6 mm DN do 22 mm</t>
  </si>
  <si>
    <t>-653587527</t>
  </si>
  <si>
    <t>Ochrana potrubí termoizolačními trubicemi z pěnového polyetylenu PE přilepenými v příčných a podélných spojích, tloušťky izolace do 6 mm, vnitřního průměru izolace DN do 22 mm</t>
  </si>
  <si>
    <t>https://podminky.urs.cz/item/CS_URS_2024_01/722181211</t>
  </si>
  <si>
    <t>71,9+3,7</t>
  </si>
  <si>
    <t>722181212</t>
  </si>
  <si>
    <t>Ochrana vodovodního potrubí přilepenými termoizolačními trubicemi z PE tl do 6 mm DN přes 22 do 32 mm</t>
  </si>
  <si>
    <t>857146579</t>
  </si>
  <si>
    <t>Ochrana potrubí termoizolačními trubicemi z pěnového polyetylenu PE přilepenými v příčných a podélných spojích, tloušťky izolace do 6 mm, vnitřního průměru izolace DN přes 22 do 32 mm</t>
  </si>
  <si>
    <t>https://podminky.urs.cz/item/CS_URS_2024_01/722181212</t>
  </si>
  <si>
    <t>55,9+9,8</t>
  </si>
  <si>
    <t>722181222</t>
  </si>
  <si>
    <t>Ochrana vodovodního potrubí přilepenými termoizolačními trubicemi z PE tl přes 6 do 9 mm DN přes 22 do 45 mm</t>
  </si>
  <si>
    <t>-1246713951</t>
  </si>
  <si>
    <t>Ochrana potrubí termoizolačními trubicemi z pěnového polyetylenu PE přilepenými v příčných a podélných spojích, tloušťky izolace přes 6 do 9 mm, vnitřního průměru izolace DN přes 22 do 45 mm</t>
  </si>
  <si>
    <t>https://podminky.urs.cz/item/CS_URS_2024_01/722181222</t>
  </si>
  <si>
    <t>38,9+18,3+5,2+8,7</t>
  </si>
  <si>
    <t>požární voda</t>
  </si>
  <si>
    <t>722181223</t>
  </si>
  <si>
    <t>Ochrana vodovodního potrubí přilepenými termoizolačními trubicemi z PE tl přes 6 do 9 mm DN přes 45 do 63 mm</t>
  </si>
  <si>
    <t>1538815414</t>
  </si>
  <si>
    <t>Ochrana potrubí termoizolačními trubicemi z pěnového polyetylenu PE přilepenými v příčných a podélných spojích, tloušťky izolace přes 6 do 9 mm, vnitřního průměru izolace DN přes 45 do 63 mm</t>
  </si>
  <si>
    <t>https://podminky.urs.cz/item/CS_URS_2024_01/722181223</t>
  </si>
  <si>
    <t>722181231</t>
  </si>
  <si>
    <t>Ochrana vodovodního potrubí přilepenými termoizolačními trubicemi z PE tl přes 9 do 13 mm DN do 22 mm</t>
  </si>
  <si>
    <t>-574095545</t>
  </si>
  <si>
    <t>Ochrana potrubí termoizolačními trubicemi z pěnového polyetylenu PE přilepenými v příčných a podélných spojích, tloušťky izolace přes 9 do 13 mm, vnitřního průměru izolace DN do 22 mm</t>
  </si>
  <si>
    <t>https://podminky.urs.cz/item/CS_URS_2024_01/722181231</t>
  </si>
  <si>
    <t>36,5</t>
  </si>
  <si>
    <t>82</t>
  </si>
  <si>
    <t>722181232</t>
  </si>
  <si>
    <t>Ochrana vodovodního potrubí přilepenými termoizolačními trubicemi z PE tl přes 9 do 13 mm DN přes 22 do 45 mm</t>
  </si>
  <si>
    <t>-989373155</t>
  </si>
  <si>
    <t>Ochrana potrubí termoizolačními trubicemi z pěnového polyetylenu PE přilepenými v příčných a podélných spojích, tloušťky izolace přes 9 do 13 mm, vnitřního průměru izolace DN přes 22 do 45 mm</t>
  </si>
  <si>
    <t>https://podminky.urs.cz/item/CS_URS_2024_01/722181232</t>
  </si>
  <si>
    <t>65,7+2</t>
  </si>
  <si>
    <t>83</t>
  </si>
  <si>
    <t>722181241</t>
  </si>
  <si>
    <t>Ochrana vodovodního potrubí přilepenými termoizolačními trubicemi z PE tl přes 13 do 20 mm DN do 22 mm</t>
  </si>
  <si>
    <t>-590555743</t>
  </si>
  <si>
    <t>Ochrana potrubí termoizolačními trubicemi z pěnového polyetylenu PE přilepenými v příčných a podélných spojích, tloušťky izolace přes 13 do 20 mm, vnitřního průměru izolace DN do 22 mm</t>
  </si>
  <si>
    <t>https://podminky.urs.cz/item/CS_URS_2024_01/722181241</t>
  </si>
  <si>
    <t>7,8</t>
  </si>
  <si>
    <t>36,7</t>
  </si>
  <si>
    <t>84</t>
  </si>
  <si>
    <t>722181242</t>
  </si>
  <si>
    <t>Ochrana vodovodního potrubí přilepenými termoizolačními trubicemi z PE tl přes 13 do 20 mm DN přes 22 do 45 mm</t>
  </si>
  <si>
    <t>-728773015</t>
  </si>
  <si>
    <t>Ochrana potrubí termoizolačními trubicemi z pěnového polyetylenu PE přilepenými v příčných a podélných spojích, tloušťky izolace přes 13 do 20 mm, vnitřního průměru izolace DN přes 22 do 45 mm</t>
  </si>
  <si>
    <t>https://podminky.urs.cz/item/CS_URS_2024_01/722181242</t>
  </si>
  <si>
    <t>23,1+19,6+11,5</t>
  </si>
  <si>
    <t>85</t>
  </si>
  <si>
    <t>722181812</t>
  </si>
  <si>
    <t>Demontáž plstěných pásů z trub D do 50</t>
  </si>
  <si>
    <t>-408876967</t>
  </si>
  <si>
    <t>Demontáž ochrany potrubí plstěných pásů z trub, průměru do 50 mm</t>
  </si>
  <si>
    <t>https://podminky.urs.cz/item/CS_URS_2024_01/722181812</t>
  </si>
  <si>
    <t>86</t>
  </si>
  <si>
    <t>722181851</t>
  </si>
  <si>
    <t>Demontáž termoizolačních trubic z trub D do 45</t>
  </si>
  <si>
    <t>29673688</t>
  </si>
  <si>
    <t>Demontáž ochrany potrubí termoizolačních trubic z trub, průměru do 45 mm</t>
  </si>
  <si>
    <t>https://podminky.urs.cz/item/CS_URS_2024_01/722181851</t>
  </si>
  <si>
    <t>87</t>
  </si>
  <si>
    <t>722190401</t>
  </si>
  <si>
    <t>Vyvedení a upevnění výpustku DN do 25</t>
  </si>
  <si>
    <t>-1705578350</t>
  </si>
  <si>
    <t>Zřízení přípojek na potrubí vyvedení a upevnění výpustek do DN 25</t>
  </si>
  <si>
    <t>https://podminky.urs.cz/item/CS_URS_2024_01/722190401</t>
  </si>
  <si>
    <t>88</t>
  </si>
  <si>
    <t>722220111</t>
  </si>
  <si>
    <t>Nástěnka pro výtokový ventil G 1/2" s jedním závitem</t>
  </si>
  <si>
    <t>1301630777</t>
  </si>
  <si>
    <t>Armatury s jedním závitem nástěnky pro výtokový ventil G 1/2"</t>
  </si>
  <si>
    <t>https://podminky.urs.cz/item/CS_URS_2024_01/722220111</t>
  </si>
  <si>
    <t>89</t>
  </si>
  <si>
    <t>722220121</t>
  </si>
  <si>
    <t>Nástěnka pro baterii G 1/2" s jedním závitem</t>
  </si>
  <si>
    <t>pár</t>
  </si>
  <si>
    <t>-1601061369</t>
  </si>
  <si>
    <t>Armatury s jedním závitem nástěnky pro baterii G 1/2"</t>
  </si>
  <si>
    <t>https://podminky.urs.cz/item/CS_URS_2024_01/722220121</t>
  </si>
  <si>
    <t>90</t>
  </si>
  <si>
    <t>722220861</t>
  </si>
  <si>
    <t>Demontáž armatur závitových se dvěma závity G do 3/4</t>
  </si>
  <si>
    <t>-2060697756</t>
  </si>
  <si>
    <t>Demontáž armatur závitových se dvěma závity do G 3/4</t>
  </si>
  <si>
    <t>https://podminky.urs.cz/item/CS_URS_2024_01/722220861</t>
  </si>
  <si>
    <t>91</t>
  </si>
  <si>
    <t>722224115</t>
  </si>
  <si>
    <t>Kohout plnicí nebo vypouštěcí G 1/2" PN 10 s jedním závitem</t>
  </si>
  <si>
    <t>-635731556</t>
  </si>
  <si>
    <t>Armatury s jedním závitem kohouty plnicí a vypouštěcí PN 10 G 1/2"</t>
  </si>
  <si>
    <t>https://podminky.urs.cz/item/CS_URS_2024_01/722224115</t>
  </si>
  <si>
    <t>92</t>
  </si>
  <si>
    <t>722224116</t>
  </si>
  <si>
    <t>Kohout plnicí nebo vypouštěcí G 3/4" PN 10 s jedním závitem</t>
  </si>
  <si>
    <t>1187364480</t>
  </si>
  <si>
    <t>Armatury s jedním závitem kohouty plnicí a vypouštěcí PN 10 G 3/4"</t>
  </si>
  <si>
    <t>https://podminky.urs.cz/item/CS_URS_2024_01/722224116</t>
  </si>
  <si>
    <t>93</t>
  </si>
  <si>
    <t>722231072</t>
  </si>
  <si>
    <t>Ventil zpětný mosazný G 1/2" PN 10 do 110°C se dvěma závity</t>
  </si>
  <si>
    <t>836763553</t>
  </si>
  <si>
    <t>Armatury se dvěma závity ventily zpětné mosazné PN 10 do 110°C G 1/2"</t>
  </si>
  <si>
    <t>https://podminky.urs.cz/item/CS_URS_2024_01/722231072</t>
  </si>
  <si>
    <t>94</t>
  </si>
  <si>
    <t>722231073</t>
  </si>
  <si>
    <t>Ventil zpětný mosazný G 3/4" PN 10 do 110°C se dvěma závity</t>
  </si>
  <si>
    <t>941943599</t>
  </si>
  <si>
    <t>Armatury se dvěma závity ventily zpětné mosazné PN 10 do 110°C G 3/4"</t>
  </si>
  <si>
    <t>https://podminky.urs.cz/item/CS_URS_2024_01/722231073</t>
  </si>
  <si>
    <t>95</t>
  </si>
  <si>
    <t>722231142</t>
  </si>
  <si>
    <t>Ventil závitový pojistný rohový G 3/4"</t>
  </si>
  <si>
    <t>-696903692</t>
  </si>
  <si>
    <t>Armatury se dvěma závity ventily pojistné rohové G 3/4"</t>
  </si>
  <si>
    <t>https://podminky.urs.cz/item/CS_URS_2024_01/722231142</t>
  </si>
  <si>
    <t>96</t>
  </si>
  <si>
    <t>722232043</t>
  </si>
  <si>
    <t>Kohout kulový přímý G 1/2" PN 42 do 185°C vnitřní závit</t>
  </si>
  <si>
    <t>-1901739693</t>
  </si>
  <si>
    <t>Armatury se dvěma závity kulové kohouty PN 42 do 185 °C přímé vnitřní závit G 1/2"</t>
  </si>
  <si>
    <t>https://podminky.urs.cz/item/CS_URS_2024_01/722232043</t>
  </si>
  <si>
    <t>97</t>
  </si>
  <si>
    <t>722232044</t>
  </si>
  <si>
    <t>Kohout kulový přímý G 3/4" PN 42 do 185°C vnitřní závit</t>
  </si>
  <si>
    <t>745840206</t>
  </si>
  <si>
    <t>Armatury se dvěma závity kulové kohouty PN 42 do 185 °C přímé vnitřní závit G 3/4"</t>
  </si>
  <si>
    <t>https://podminky.urs.cz/item/CS_URS_2024_01/722232044</t>
  </si>
  <si>
    <t>98</t>
  </si>
  <si>
    <t>722232061</t>
  </si>
  <si>
    <t>Kohout kulový přímý G 1/2" PN 42 do 185°C vnitřní závit s vypouštěním</t>
  </si>
  <si>
    <t>1046152358</t>
  </si>
  <si>
    <t>Armatury se dvěma závity kulové kohouty PN 42 do 185 °C přímé vnitřní závit s vypouštěním G 1/2"</t>
  </si>
  <si>
    <t>https://podminky.urs.cz/item/CS_URS_2024_01/722232061</t>
  </si>
  <si>
    <t>99</t>
  </si>
  <si>
    <t>722232062</t>
  </si>
  <si>
    <t>Kohout kulový přímý G 3/4" PN 42 do 185°C vnitřní závit s vypouštěním</t>
  </si>
  <si>
    <t>-1121647761</t>
  </si>
  <si>
    <t>Armatury se dvěma závity kulové kohouty PN 42 do 185 °C přímé vnitřní závit s vypouštěním G 3/4"</t>
  </si>
  <si>
    <t>https://podminky.urs.cz/item/CS_URS_2024_01/722232062</t>
  </si>
  <si>
    <t>100</t>
  </si>
  <si>
    <t>722232063</t>
  </si>
  <si>
    <t>Kohout kulový přímý G 1" PN 42 do 185°C vnitřní závit s vypouštěním</t>
  </si>
  <si>
    <t>1041611865</t>
  </si>
  <si>
    <t>Armatury se dvěma závity kulové kohouty PN 42 do 185 °C přímé vnitřní závit s vypouštěním G 1"</t>
  </si>
  <si>
    <t>https://podminky.urs.cz/item/CS_URS_2024_01/722232063</t>
  </si>
  <si>
    <t>101</t>
  </si>
  <si>
    <t>722232064</t>
  </si>
  <si>
    <t>Kohout kulový přímý G 5/4" PN 42 do 185°C vnitřní závit s vypouštěním</t>
  </si>
  <si>
    <t>-1916968990</t>
  </si>
  <si>
    <t>Armatury se dvěma závity kulové kohouty PN 42 do 185 °C přímé vnitřní závit s vypouštěním G 5/4"</t>
  </si>
  <si>
    <t>https://podminky.urs.cz/item/CS_URS_2024_01/722232064</t>
  </si>
  <si>
    <t>102</t>
  </si>
  <si>
    <t>722234263</t>
  </si>
  <si>
    <t>Filtr mosazný G 1/2" PN 20 do 80°C s 2x vnitřním závitem</t>
  </si>
  <si>
    <t>-1925377948</t>
  </si>
  <si>
    <t>Armatury se dvěma závity filtry mosazný PN 20 do 80 °C G 1/2"</t>
  </si>
  <si>
    <t>https://podminky.urs.cz/item/CS_URS_2024_01/722234263</t>
  </si>
  <si>
    <t>103</t>
  </si>
  <si>
    <t>722234264</t>
  </si>
  <si>
    <t>Filtr mosazný G 3/4" PN 20 do 80°C s 2x vnitřním závitem</t>
  </si>
  <si>
    <t>-642356868</t>
  </si>
  <si>
    <t>Armatury se dvěma závity filtry mosazný PN 20 do 80 °C G 3/4"</t>
  </si>
  <si>
    <t>https://podminky.urs.cz/item/CS_URS_2024_01/722234264</t>
  </si>
  <si>
    <t>104</t>
  </si>
  <si>
    <t>722250132</t>
  </si>
  <si>
    <t>Hydrantový systém s tvarově stálou hadicí D 25 x 20 m celoplechový</t>
  </si>
  <si>
    <t>soubor</t>
  </si>
  <si>
    <t>1946376271</t>
  </si>
  <si>
    <t>Požární příslušenství a armatury hydrantový systém s tvarově stálou hadicí celoplechový D 25 x 20 m</t>
  </si>
  <si>
    <t>https://podminky.urs.cz/item/CS_URS_2024_01/722250132</t>
  </si>
  <si>
    <t>105</t>
  </si>
  <si>
    <t>722290226</t>
  </si>
  <si>
    <t>Zkouška těsnosti vodovodního potrubí závitového DN do 50</t>
  </si>
  <si>
    <t>1525407258</t>
  </si>
  <si>
    <t>Zkoušky, proplach a desinfekce vodovodního potrubí zkoušky těsnosti vodovodního potrubí závitového do DN 50</t>
  </si>
  <si>
    <t>https://podminky.urs.cz/item/CS_URS_2024_01/722290226</t>
  </si>
  <si>
    <t>106</t>
  </si>
  <si>
    <t>722290229</t>
  </si>
  <si>
    <t>Zkouška těsnosti vodovodního potrubí závitového DN přes 50 do 100</t>
  </si>
  <si>
    <t>-370815881</t>
  </si>
  <si>
    <t>Zkoušky, proplach a desinfekce vodovodního potrubí zkoušky těsnosti vodovodního potrubí závitového přes DN 50 do DN 100</t>
  </si>
  <si>
    <t>https://podminky.urs.cz/item/CS_URS_2024_01/722290229</t>
  </si>
  <si>
    <t>107</t>
  </si>
  <si>
    <t>722290234</t>
  </si>
  <si>
    <t>Proplach a dezinfekce vodovodního potrubí DN do 80</t>
  </si>
  <si>
    <t>-395893673</t>
  </si>
  <si>
    <t>Zkoušky, proplach a desinfekce vodovodního potrubí proplach a desinfekce vodovodního potrubí do DN 80</t>
  </si>
  <si>
    <t>https://podminky.urs.cz/item/CS_URS_2024_01/722290234</t>
  </si>
  <si>
    <t>71,9+3,7+55,9+9,8+38,9+18,3+5,2+8,7+35+36,5+7,8+65,7+23,1+2+19,6+11,5+77+36,7+3+21,2</t>
  </si>
  <si>
    <t>108</t>
  </si>
  <si>
    <t>722290246</t>
  </si>
  <si>
    <t>Zkouška těsnosti vodovodního potrubí plastového DN do 40</t>
  </si>
  <si>
    <t>867783724</t>
  </si>
  <si>
    <t>Zkoušky, proplach a desinfekce vodovodního potrubí zkoušky těsnosti vodovodního potrubí plastového do DN 40</t>
  </si>
  <si>
    <t>https://podminky.urs.cz/item/CS_URS_2024_01/722290246</t>
  </si>
  <si>
    <t>71,9+3,7+55,9+9,8+38,9+18,3+5,2+8,7+36,5+7,8+65,7+23,1+2+19,6+11,5+77+36,7+3+21,2</t>
  </si>
  <si>
    <t>109</t>
  </si>
  <si>
    <t>722290249</t>
  </si>
  <si>
    <t>Zkouška těsnosti vodovodního potrubí plastového DN přes 40 do 90</t>
  </si>
  <si>
    <t>306958135</t>
  </si>
  <si>
    <t>Zkoušky, proplach a desinfekce vodovodního potrubí zkoušky těsnosti vodovodního potrubí plastového přes DN 40 do DN 90</t>
  </si>
  <si>
    <t>https://podminky.urs.cz/item/CS_URS_2024_01/722290249</t>
  </si>
  <si>
    <t>110</t>
  </si>
  <si>
    <t>998722122</t>
  </si>
  <si>
    <t>Přesun hmot tonážní pro vnitřní vodovod ruční v objektech v přes 6 do 12 m</t>
  </si>
  <si>
    <t>1676806666</t>
  </si>
  <si>
    <t>Přesun hmot pro vnitřní vodovod stanovený z hmotnosti přesunovaného materiálu vodorovná dopravní vzdálenost do 50 m ruční (bez užití mechanizace) v objektech výšky přes 6 do 12 m</t>
  </si>
  <si>
    <t>https://podminky.urs.cz/item/CS_URS_2024_01/998722122</t>
  </si>
  <si>
    <t>725</t>
  </si>
  <si>
    <t>Zdravotechnika - zařizovací předměty</t>
  </si>
  <si>
    <t>111</t>
  </si>
  <si>
    <t>725110814</t>
  </si>
  <si>
    <t>Demontáž klozetu Kombi</t>
  </si>
  <si>
    <t>-1440298501</t>
  </si>
  <si>
    <t>Demontáž klozetů kombi</t>
  </si>
  <si>
    <t>https://podminky.urs.cz/item/CS_URS_2024_01/725110814</t>
  </si>
  <si>
    <t>112</t>
  </si>
  <si>
    <t>725119122</t>
  </si>
  <si>
    <t>Montáž klozetových mís kombi</t>
  </si>
  <si>
    <t>980788540</t>
  </si>
  <si>
    <t>Zařízení záchodů montáž klozetových mís kombi</t>
  </si>
  <si>
    <t>https://podminky.urs.cz/item/CS_URS_2024_01/725119122</t>
  </si>
  <si>
    <t>zpětná montáž stávajícího kombi WC</t>
  </si>
  <si>
    <t>"WCs" 2</t>
  </si>
  <si>
    <t>113</t>
  </si>
  <si>
    <t>725119125</t>
  </si>
  <si>
    <t>Montáž klozetových mís závěsných na nosné stěny</t>
  </si>
  <si>
    <t>1291168780</t>
  </si>
  <si>
    <t>Zařízení záchodů montáž klozetových mís závěsných na nosné stěny</t>
  </si>
  <si>
    <t>https://podminky.urs.cz/item/CS_URS_2024_01/725119125</t>
  </si>
  <si>
    <t>"WC" 13</t>
  </si>
  <si>
    <t>114</t>
  </si>
  <si>
    <t>64236091</t>
  </si>
  <si>
    <t>mísa keramická klozetová závěsná bílá s hlubokým splachováním odpad vodorovný</t>
  </si>
  <si>
    <t>-260064244</t>
  </si>
  <si>
    <t>115</t>
  </si>
  <si>
    <t>725119131</t>
  </si>
  <si>
    <t>Montáž klozetových sedátek standardních</t>
  </si>
  <si>
    <t>153210793</t>
  </si>
  <si>
    <t>Zařízení záchodů montáž klozetových sedátek standardních</t>
  </si>
  <si>
    <t>https://podminky.urs.cz/item/CS_URS_2024_01/725119131</t>
  </si>
  <si>
    <t>závěsné WC</t>
  </si>
  <si>
    <t>116</t>
  </si>
  <si>
    <t>55167381</t>
  </si>
  <si>
    <t>sedátko klozetové duroplastové bílé s poklopem</t>
  </si>
  <si>
    <t>1905363659</t>
  </si>
  <si>
    <t>117</t>
  </si>
  <si>
    <t>55167001</t>
  </si>
  <si>
    <t>panty a šrouby ke klozetovému sedátku</t>
  </si>
  <si>
    <t>sada</t>
  </si>
  <si>
    <t>599392628</t>
  </si>
  <si>
    <t>118</t>
  </si>
  <si>
    <t>725122817</t>
  </si>
  <si>
    <t>Demontáž pisoárových stání bez nádrže a jedním záchodkem</t>
  </si>
  <si>
    <t>-1008258757</t>
  </si>
  <si>
    <t>Demontáž pisoárů bez nádrže s rohovým ventilem s 1 záchodkem</t>
  </si>
  <si>
    <t>https://podminky.urs.cz/item/CS_URS_2024_01/725122817</t>
  </si>
  <si>
    <t>119</t>
  </si>
  <si>
    <t>725129101</t>
  </si>
  <si>
    <t>Montáž pisoáru keramického</t>
  </si>
  <si>
    <t>-1476027744</t>
  </si>
  <si>
    <t>Pisoárové záchodky montáž ostatních typů keramických</t>
  </si>
  <si>
    <t>https://podminky.urs.cz/item/CS_URS_2024_01/725129101</t>
  </si>
  <si>
    <t>"P" 6</t>
  </si>
  <si>
    <t>120</t>
  </si>
  <si>
    <t>64251310</t>
  </si>
  <si>
    <t>pisoár keramický automatický s radarovým splachovačem napájecí napětí 24V DC</t>
  </si>
  <si>
    <t>1781509849</t>
  </si>
  <si>
    <t>121</t>
  </si>
  <si>
    <t>55161308</t>
  </si>
  <si>
    <t>sifon k urinálu vnitřní</t>
  </si>
  <si>
    <t>-1782928536</t>
  </si>
  <si>
    <t>122</t>
  </si>
  <si>
    <t>55144040</t>
  </si>
  <si>
    <t>napájecí zdroj pro napájení automaticky ovládaných zařízení umístěných do vzdálenosti 300mm</t>
  </si>
  <si>
    <t>-1280188240</t>
  </si>
  <si>
    <t>123</t>
  </si>
  <si>
    <t>725210821</t>
  </si>
  <si>
    <t>Demontáž umyvadel bez výtokových armatur</t>
  </si>
  <si>
    <t>-1852604098</t>
  </si>
  <si>
    <t>Demontáž umyvadel bez výtokových armatur umyvadel</t>
  </si>
  <si>
    <t>https://podminky.urs.cz/item/CS_URS_2024_01/725210821</t>
  </si>
  <si>
    <t>124</t>
  </si>
  <si>
    <t>725219102</t>
  </si>
  <si>
    <t>Montáž umyvadla připevněného na šrouby do zdiva</t>
  </si>
  <si>
    <t>983200763</t>
  </si>
  <si>
    <t>Umyvadla montáž umyvadel ostatních typů na šrouby</t>
  </si>
  <si>
    <t>https://podminky.urs.cz/item/CS_URS_2024_01/725219102</t>
  </si>
  <si>
    <t>zpětná montáž stávajícího umyvadla</t>
  </si>
  <si>
    <t>"Us" 6</t>
  </si>
  <si>
    <t>nová umyvadla</t>
  </si>
  <si>
    <t>"U1" 9</t>
  </si>
  <si>
    <t>"U2" 5</t>
  </si>
  <si>
    <t>"U3" 1</t>
  </si>
  <si>
    <t>125</t>
  </si>
  <si>
    <t>64211030R</t>
  </si>
  <si>
    <t>umyvadlo keramické závěsné bílé š 500mm s otvorem pro baterii</t>
  </si>
  <si>
    <t>-662898922</t>
  </si>
  <si>
    <t>126</t>
  </si>
  <si>
    <t>64211045R</t>
  </si>
  <si>
    <t>umyvadlo keramické závěsné bílé š 550mm s otvorem pro baterii</t>
  </si>
  <si>
    <t>-127776361</t>
  </si>
  <si>
    <t>127</t>
  </si>
  <si>
    <t>64286106</t>
  </si>
  <si>
    <t>šrouby k umyvadlům s bílou krytkou</t>
  </si>
  <si>
    <t>-505018352</t>
  </si>
  <si>
    <t>128</t>
  </si>
  <si>
    <t>725220842</t>
  </si>
  <si>
    <t>Demontáž van ocelových volně stojících</t>
  </si>
  <si>
    <t>1175666539</t>
  </si>
  <si>
    <t>https://podminky.urs.cz/item/CS_URS_2024_01/725220842</t>
  </si>
  <si>
    <t>129</t>
  </si>
  <si>
    <t>725241901</t>
  </si>
  <si>
    <t>Montáž vaničky sprchové</t>
  </si>
  <si>
    <t>1330335206</t>
  </si>
  <si>
    <t>Sprchové vaničky montáž sprchových vaniček</t>
  </si>
  <si>
    <t>https://podminky.urs.cz/item/CS_URS_2024_01/725241901</t>
  </si>
  <si>
    <t>"S1" 1</t>
  </si>
  <si>
    <t>"S2" 1</t>
  </si>
  <si>
    <t>130</t>
  </si>
  <si>
    <t>64293856R</t>
  </si>
  <si>
    <t>vanička sprchová keramická obdélníková 1000x900mm</t>
  </si>
  <si>
    <t>-1337666449</t>
  </si>
  <si>
    <t>131</t>
  </si>
  <si>
    <t>55423505</t>
  </si>
  <si>
    <t>vanička sprchová z litého polymermramoru čtvrtkruhová 900x900mm</t>
  </si>
  <si>
    <t>-1800602038</t>
  </si>
  <si>
    <t>132</t>
  </si>
  <si>
    <t>725244907</t>
  </si>
  <si>
    <t>Montáž zástěny sprchové rohové (sprchový kout)</t>
  </si>
  <si>
    <t>-481912418</t>
  </si>
  <si>
    <t>Sprchové dveře a zástěny montáž sprchové zástěny rohové (kout)</t>
  </si>
  <si>
    <t>https://podminky.urs.cz/item/CS_URS_2024_01/725244907</t>
  </si>
  <si>
    <t>133</t>
  </si>
  <si>
    <t>55495023</t>
  </si>
  <si>
    <t>zástěna sprchového koutu čtyřdílná rámová skleněná tl 4 a 5mm se dvěma posuvnými díly na čtvrtkruhovou vaničku 900x900mm</t>
  </si>
  <si>
    <t>-1027352845</t>
  </si>
  <si>
    <t>134</t>
  </si>
  <si>
    <t>725310821</t>
  </si>
  <si>
    <t>Demontáž dřez jednoduchý na ocelové konzole bez výtokových armatur</t>
  </si>
  <si>
    <t>1470485176</t>
  </si>
  <si>
    <t>Demontáž dřezů jednodílných bez výtokových armatur na konzolách</t>
  </si>
  <si>
    <t>https://podminky.urs.cz/item/CS_URS_2024_01/725310821</t>
  </si>
  <si>
    <t>135</t>
  </si>
  <si>
    <t>725319111</t>
  </si>
  <si>
    <t>Montáž dřezu ostatních typů</t>
  </si>
  <si>
    <t>-1962517584</t>
  </si>
  <si>
    <t>Dřezy bez výtokových armatur montáž dřezů ostatních typů</t>
  </si>
  <si>
    <t>https://podminky.urs.cz/item/CS_URS_2024_01/725319111</t>
  </si>
  <si>
    <t>zpětná montáž stávajícího dřezu</t>
  </si>
  <si>
    <t>"Ds" 1</t>
  </si>
  <si>
    <t>136</t>
  </si>
  <si>
    <t>725330820</t>
  </si>
  <si>
    <t>Demontáž výlevka diturvitová</t>
  </si>
  <si>
    <t>647271774</t>
  </si>
  <si>
    <t>Demontáž výlevek bez výtokových armatur a bez nádrže a splachovacího potrubí diturvitových</t>
  </si>
  <si>
    <t>https://podminky.urs.cz/item/CS_URS_2024_01/725330820</t>
  </si>
  <si>
    <t>137</t>
  </si>
  <si>
    <t>725339111</t>
  </si>
  <si>
    <t>Montáž výlevky</t>
  </si>
  <si>
    <t>1155504524</t>
  </si>
  <si>
    <t>Výlevky montáž výlevky</t>
  </si>
  <si>
    <t>https://podminky.urs.cz/item/CS_URS_2024_01/725339111</t>
  </si>
  <si>
    <t>"VL" 3</t>
  </si>
  <si>
    <t>138</t>
  </si>
  <si>
    <t>64271101</t>
  </si>
  <si>
    <t>výlevka keramická bílá</t>
  </si>
  <si>
    <t>826376819</t>
  </si>
  <si>
    <t>139</t>
  </si>
  <si>
    <t>725530811</t>
  </si>
  <si>
    <t>Demontáž ohřívač elektrický přepadový do 12 l</t>
  </si>
  <si>
    <t>1009496202</t>
  </si>
  <si>
    <t>Demontáž elektrických zásobníkových ohřívačů vody přepadových do 12 l</t>
  </si>
  <si>
    <t>https://podminky.urs.cz/item/CS_URS_2024_01/725530811</t>
  </si>
  <si>
    <t>140</t>
  </si>
  <si>
    <t>725530831</t>
  </si>
  <si>
    <t>Demontáž ohřívač elektrický průtokový</t>
  </si>
  <si>
    <t>2008639660</t>
  </si>
  <si>
    <t>Demontáž elektrických zásobníkových ohřívačů vody průtokových jakýchkoliv</t>
  </si>
  <si>
    <t>https://podminky.urs.cz/item/CS_URS_2024_01/725530831</t>
  </si>
  <si>
    <t>2+6</t>
  </si>
  <si>
    <t>141</t>
  </si>
  <si>
    <t>725539201</t>
  </si>
  <si>
    <t>Montáž ohřívačů zásobníkových závěsných tlakových do 15 l</t>
  </si>
  <si>
    <t>-1899011700</t>
  </si>
  <si>
    <t>Elektrické ohřívače zásobníkové montáž tlakových ohřívačů závěsných (svislých nebo vodorovných) do 15 l</t>
  </si>
  <si>
    <t>https://podminky.urs.cz/item/CS_URS_2024_01/725539201</t>
  </si>
  <si>
    <t>zpětná montáž stávajícího ohřívače</t>
  </si>
  <si>
    <t>142</t>
  </si>
  <si>
    <t>725810811</t>
  </si>
  <si>
    <t>Demontáž ventilů výtokových nástěnných</t>
  </si>
  <si>
    <t>-1179684848</t>
  </si>
  <si>
    <t>Demontáž výtokových ventilů nástěnných</t>
  </si>
  <si>
    <t>https://podminky.urs.cz/item/CS_URS_2024_01/725810811</t>
  </si>
  <si>
    <t>143</t>
  </si>
  <si>
    <t>725819401</t>
  </si>
  <si>
    <t>Montáž ventilů rohových G 1/2" s připojovací trubičkou</t>
  </si>
  <si>
    <t>-1715893116</t>
  </si>
  <si>
    <t>Ventily montáž ventilů ostatních typů rohových s připojovací trubičkou G 1/2"</t>
  </si>
  <si>
    <t>https://podminky.urs.cz/item/CS_URS_2024_01/725819401</t>
  </si>
  <si>
    <t>15+50</t>
  </si>
  <si>
    <t>144</t>
  </si>
  <si>
    <t>55141001</t>
  </si>
  <si>
    <t>kohout kulový rohový mosazný R 1/2"x3/8"</t>
  </si>
  <si>
    <t>-672064053</t>
  </si>
  <si>
    <t>2+13</t>
  </si>
  <si>
    <t>145</t>
  </si>
  <si>
    <t>55141002</t>
  </si>
  <si>
    <t>ventil kulový rohový s filtrem 1/2"x3/8" s celokovovým kulatým designem</t>
  </si>
  <si>
    <t>633478401</t>
  </si>
  <si>
    <t>"Us" 6*2</t>
  </si>
  <si>
    <t>"U1" 9*2</t>
  </si>
  <si>
    <t>"U2" 5*2</t>
  </si>
  <si>
    <t>"U3" 1*2</t>
  </si>
  <si>
    <t>"Ds" 1*2</t>
  </si>
  <si>
    <t>146</t>
  </si>
  <si>
    <t>55190003</t>
  </si>
  <si>
    <t>flexi hadice ohebná sanitární D 9x13mm FF 1/2" 500mm</t>
  </si>
  <si>
    <t>774425212</t>
  </si>
  <si>
    <t>147</t>
  </si>
  <si>
    <t>725820801</t>
  </si>
  <si>
    <t>Demontáž baterie nástěnné do G 3 / 4</t>
  </si>
  <si>
    <t>1401315014</t>
  </si>
  <si>
    <t>Demontáž baterií nástěnných do G 3/4</t>
  </si>
  <si>
    <t>https://podminky.urs.cz/item/CS_URS_2024_01/725820801</t>
  </si>
  <si>
    <t>1+1+2</t>
  </si>
  <si>
    <t>148</t>
  </si>
  <si>
    <t>725820802</t>
  </si>
  <si>
    <t>Demontáž baterie stojánkové do jednoho otvoru</t>
  </si>
  <si>
    <t>-465758922</t>
  </si>
  <si>
    <t>Demontáž baterií stojánkových do 1 otvoru</t>
  </si>
  <si>
    <t>https://podminky.urs.cz/item/CS_URS_2024_01/725820802</t>
  </si>
  <si>
    <t>20+1+6</t>
  </si>
  <si>
    <t>149</t>
  </si>
  <si>
    <t>725829101</t>
  </si>
  <si>
    <t>Montáž baterie nástěnné dřezové pákové a klasické</t>
  </si>
  <si>
    <t>-1574019520</t>
  </si>
  <si>
    <t>Baterie dřezové montáž ostatních typů nástěnných pákových nebo klasických</t>
  </si>
  <si>
    <t>https://podminky.urs.cz/item/CS_URS_2024_01/725829101</t>
  </si>
  <si>
    <t>zpětná montáž baterie k výlevce</t>
  </si>
  <si>
    <t>725829111</t>
  </si>
  <si>
    <t>Montáž baterie stojánkové dřezové G 1/2"</t>
  </si>
  <si>
    <t>-2040030143</t>
  </si>
  <si>
    <t>Baterie dřezové montáž ostatních typů stojánkových G 1/2"</t>
  </si>
  <si>
    <t>https://podminky.urs.cz/item/CS_URS_2024_01/725829111</t>
  </si>
  <si>
    <t>zpětná montáž stávající dřezové baterie</t>
  </si>
  <si>
    <t>151</t>
  </si>
  <si>
    <t>725829131</t>
  </si>
  <si>
    <t>Montáž baterie umyvadlové stojánkové G 1/2" ostatní typ</t>
  </si>
  <si>
    <t>1438586724</t>
  </si>
  <si>
    <t>Baterie umyvadlové montáž ostatních typů stojánkových G 1/2"</t>
  </si>
  <si>
    <t>https://podminky.urs.cz/item/CS_URS_2024_01/725829131</t>
  </si>
  <si>
    <t>montáž baterie ke stávajícímu umyvadlu</t>
  </si>
  <si>
    <t>montáž baterie k novému umyvadlu</t>
  </si>
  <si>
    <t>152</t>
  </si>
  <si>
    <t>55145691R</t>
  </si>
  <si>
    <t>baterie umyvadlová stojánková páková s keramickou kartuší bez výpusti s perlátorem</t>
  </si>
  <si>
    <t>107668961</t>
  </si>
  <si>
    <t>153</t>
  </si>
  <si>
    <t>55145692R</t>
  </si>
  <si>
    <t>baterie umyvadlová stojánková páková s keramickou kartuší s výpustí a perlátorem</t>
  </si>
  <si>
    <t>-108604195</t>
  </si>
  <si>
    <t>154</t>
  </si>
  <si>
    <t>55145693R</t>
  </si>
  <si>
    <t>baterie umyvadlová stojánková páková s keramickou kartuší bez výpusti s perlátorem a možností omezení maximální teploty vody na 38°C</t>
  </si>
  <si>
    <t>325520308</t>
  </si>
  <si>
    <t>155</t>
  </si>
  <si>
    <t>725840850</t>
  </si>
  <si>
    <t>Demontáž baterie sprch diferenciální do G 3/4x1</t>
  </si>
  <si>
    <t>380233070</t>
  </si>
  <si>
    <t>Demontáž baterií sprchových diferenciálních do G 3/4 x 1</t>
  </si>
  <si>
    <t>https://podminky.urs.cz/item/CS_URS_2024_01/725840850</t>
  </si>
  <si>
    <t>156</t>
  </si>
  <si>
    <t>725840860</t>
  </si>
  <si>
    <t>Demontáž ramen sprchových nebo sprch táhlových</t>
  </si>
  <si>
    <t>-1943195511</t>
  </si>
  <si>
    <t>Demontáž baterií sprchových diferenciálních sprchových ramen nebo sprch táhlových</t>
  </si>
  <si>
    <t>https://podminky.urs.cz/item/CS_URS_2024_01/725840860</t>
  </si>
  <si>
    <t>157</t>
  </si>
  <si>
    <t>725849411</t>
  </si>
  <si>
    <t>Montáž baterie sprchové nástěnná s nastavitelnou výškou sprchy</t>
  </si>
  <si>
    <t>-750295760</t>
  </si>
  <si>
    <t>Baterie sprchové montáž nástěnných baterií s nastavitelnou výškou sprchy</t>
  </si>
  <si>
    <t>https://podminky.urs.cz/item/CS_URS_2024_01/725849411</t>
  </si>
  <si>
    <t>158</t>
  </si>
  <si>
    <t>55145403R</t>
  </si>
  <si>
    <t>baterie sprchová s keramickou kartuší a ruční sprchou 1/2"x150mm chrom se sprchovou hadicí se zámkem proti přetočení 150 cm</t>
  </si>
  <si>
    <t>-114786922</t>
  </si>
  <si>
    <t>159</t>
  </si>
  <si>
    <t>725850800</t>
  </si>
  <si>
    <t>Demontáž ventilů odpadních</t>
  </si>
  <si>
    <t>-564564929</t>
  </si>
  <si>
    <t>Demontáž odpadních ventilů všech připojovacích dimenzí</t>
  </si>
  <si>
    <t>https://podminky.urs.cz/item/CS_URS_2024_01/725850800</t>
  </si>
  <si>
    <t>160</t>
  </si>
  <si>
    <t>725859102</t>
  </si>
  <si>
    <t>Montáž ventilů odpadních do DN 50 pro zařizovací předměty</t>
  </si>
  <si>
    <t>1909950190</t>
  </si>
  <si>
    <t>Ventily odpadní pro zařizovací předměty montáž ventilů přes 32 do DN 50</t>
  </si>
  <si>
    <t>https://podminky.urs.cz/item/CS_URS_2024_01/725859102</t>
  </si>
  <si>
    <t>161</t>
  </si>
  <si>
    <t>55160246R</t>
  </si>
  <si>
    <t>ventil odpadní s přepadem DN40</t>
  </si>
  <si>
    <t>155074146</t>
  </si>
  <si>
    <t>162</t>
  </si>
  <si>
    <t>5516012R1</t>
  </si>
  <si>
    <t>sítko pro ventil odpadní DN40</t>
  </si>
  <si>
    <t>609785718</t>
  </si>
  <si>
    <t>163</t>
  </si>
  <si>
    <t>725860811</t>
  </si>
  <si>
    <t>Demontáž uzávěrů zápachu jednoduchých</t>
  </si>
  <si>
    <t>1956400907</t>
  </si>
  <si>
    <t>Demontáž zápachových uzávěrek pro zařizovací předměty jednoduchých</t>
  </si>
  <si>
    <t>https://podminky.urs.cz/item/CS_URS_2024_01/725860811</t>
  </si>
  <si>
    <t>20+1+1+3+6</t>
  </si>
  <si>
    <t>164</t>
  </si>
  <si>
    <t>725865312</t>
  </si>
  <si>
    <t>Zápachová uzávěrka sprchových van DN 40/50 s kulovým kloubem na odtoku a odpadním ventilem</t>
  </si>
  <si>
    <t>-1360083056</t>
  </si>
  <si>
    <t>Zápachové uzávěrky zařizovacích předmětů pro vany sprchových koutů s kulovým kloubem na odtoku DN 40/50 a odpadním ventilem</t>
  </si>
  <si>
    <t>https://podminky.urs.cz/item/CS_URS_2024_01/725865312</t>
  </si>
  <si>
    <t>165</t>
  </si>
  <si>
    <t>725869101</t>
  </si>
  <si>
    <t>Montáž zápachových uzávěrek umyvadlových do DN 40</t>
  </si>
  <si>
    <t>-359590504</t>
  </si>
  <si>
    <t>Zápachové uzávěrky zařizovacích předmětů montáž zápachových uzávěrek umyvadlových do DN 40</t>
  </si>
  <si>
    <t>https://podminky.urs.cz/item/CS_URS_2024_01/725869101</t>
  </si>
  <si>
    <t>166</t>
  </si>
  <si>
    <t>55162001R</t>
  </si>
  <si>
    <t>uzávěrka zápachová umyvadlová s celokovovým kulatým designem DN 40</t>
  </si>
  <si>
    <t>-314988969</t>
  </si>
  <si>
    <t>167</t>
  </si>
  <si>
    <t>725869204</t>
  </si>
  <si>
    <t>Montáž zápachových uzávěrek dřezových jednodílných DN 50</t>
  </si>
  <si>
    <t>941905592</t>
  </si>
  <si>
    <t>Zápachové uzávěrky zařizovacích předmětů montáž zápachových uzávěrek dřezových jednodílných DN 50</t>
  </si>
  <si>
    <t>https://podminky.urs.cz/item/CS_URS_2024_01/725869204</t>
  </si>
  <si>
    <t>168</t>
  </si>
  <si>
    <t>55161116</t>
  </si>
  <si>
    <t>uzávěrka zápachová dřezová s kulovým kloubem DN 50</t>
  </si>
  <si>
    <t>-1327436553</t>
  </si>
  <si>
    <t>169</t>
  </si>
  <si>
    <t>998725122</t>
  </si>
  <si>
    <t>Přesun hmot tonážní pro zařizovací předměty ruční v objektech v přes 6 do 12 m</t>
  </si>
  <si>
    <t>700131461</t>
  </si>
  <si>
    <t>Přesun hmot pro zařizovací předměty stanovený z hmotnosti přesunovaného materiálu vodorovná dopravní vzdálenost do 50 m ruční (bez užití mechanizace) v objektech výšky přes 6 do 12 m</t>
  </si>
  <si>
    <t>https://podminky.urs.cz/item/CS_URS_2024_01/998725122</t>
  </si>
  <si>
    <t>726</t>
  </si>
  <si>
    <t>Zdravotechnika - předstěnové instalace</t>
  </si>
  <si>
    <t>170</t>
  </si>
  <si>
    <t>726131041</t>
  </si>
  <si>
    <t>Instalační předstěna pro klozet závěsný v 1120 mm s ovládáním zepředu do lehkých stěn s kovovou kcí</t>
  </si>
  <si>
    <t>-2096206444</t>
  </si>
  <si>
    <t>Předstěnové instalační systémy do lehkých stěn s kovovou konstrukcí pro závěsné klozety ovládání zepředu, stavební výšky 1120 mm</t>
  </si>
  <si>
    <t>https://podminky.urs.cz/item/CS_URS_2024_01/726131041</t>
  </si>
  <si>
    <t>171</t>
  </si>
  <si>
    <t>726191001</t>
  </si>
  <si>
    <t>Zvukoizolační souprava pro klozet a bidet</t>
  </si>
  <si>
    <t>964239804</t>
  </si>
  <si>
    <t>Ostatní příslušenství instalačních systémů zvukoizolační souprava pro WC a bidet</t>
  </si>
  <si>
    <t>https://podminky.urs.cz/item/CS_URS_2024_01/726191001</t>
  </si>
  <si>
    <t>172</t>
  </si>
  <si>
    <t>726191002</t>
  </si>
  <si>
    <t>Souprava pro předstěnovou montáž</t>
  </si>
  <si>
    <t>984048800</t>
  </si>
  <si>
    <t>Ostatní příslušenství instalačních systémů souprava pro předstěnovou montáž</t>
  </si>
  <si>
    <t>https://podminky.urs.cz/item/CS_URS_2024_01/726191002</t>
  </si>
  <si>
    <t>173</t>
  </si>
  <si>
    <t>726191011</t>
  </si>
  <si>
    <t>Ovládací tlačítko WC pro montáž do předstěnových konstrukcí</t>
  </si>
  <si>
    <t>-1027776218</t>
  </si>
  <si>
    <t>Ostatní příslušenství instalačních systémů montáž ovládacích tlačítek k WC</t>
  </si>
  <si>
    <t>https://podminky.urs.cz/item/CS_URS_2024_01/726191011</t>
  </si>
  <si>
    <t>174</t>
  </si>
  <si>
    <t>55281795</t>
  </si>
  <si>
    <t>tlačítko pro ovládání WC shora/zepředu plast dvě množství vody 213x142mm</t>
  </si>
  <si>
    <t>-1938628919</t>
  </si>
  <si>
    <t>175</t>
  </si>
  <si>
    <t>998726132</t>
  </si>
  <si>
    <t>Přesun hmot tonážní pro instalační prefabrikáty ruční v objektech v přes 6 do 12 m</t>
  </si>
  <si>
    <t>-199990417</t>
  </si>
  <si>
    <t>Přesun hmot pro instalační prefabrikáty stanovený z hmotnosti přesunovaného materiálu vodorovná dopravní vzdálenost do 50 m ruční (bez užití mechanizace) v objektech výšky přes 6 m do 12 m</t>
  </si>
  <si>
    <t>https://podminky.urs.cz/item/CS_URS_2024_01/998726132</t>
  </si>
  <si>
    <t>732</t>
  </si>
  <si>
    <t>Ústřední vytápění - strojovny</t>
  </si>
  <si>
    <t>176</t>
  </si>
  <si>
    <t>732420811</t>
  </si>
  <si>
    <t>Demontáž čerpadla oběhového spirálního DN 25</t>
  </si>
  <si>
    <t>-268645691</t>
  </si>
  <si>
    <t>Demontáž čerpadel oběhových spirálních (do potrubí) DN 25</t>
  </si>
  <si>
    <t>https://podminky.urs.cz/item/CS_URS_2024_01/732420811</t>
  </si>
  <si>
    <t>stávající cirkulační čerpadlo Wilo-Star-Z 15 ke zpětné montáži</t>
  </si>
  <si>
    <t>177</t>
  </si>
  <si>
    <t>732429212</t>
  </si>
  <si>
    <t>Montáž čerpadla oběhového mokroběžného závitového DN 25</t>
  </si>
  <si>
    <t>1724490477</t>
  </si>
  <si>
    <t>Čerpadla teplovodní mokroběžná závitová montáž čerpadel (do potrubí) ostatních typů mokroběžných závitových DN 25</t>
  </si>
  <si>
    <t>https://podminky.urs.cz/item/CS_URS_2024_01/732429212</t>
  </si>
  <si>
    <t>zpětná montáž stávající cirkulační čerpadlo Wilo-Star-Z 15</t>
  </si>
  <si>
    <t>nová cirkulační čerpadlo</t>
  </si>
  <si>
    <t>178</t>
  </si>
  <si>
    <t>42611280R</t>
  </si>
  <si>
    <t>čerpadlo oběhové teplovodní závitové DN 25 cirkulační pro TUV výtlak 4m Q=0,2m3/h PN 10</t>
  </si>
  <si>
    <t>-1651560988</t>
  </si>
  <si>
    <t>179</t>
  </si>
  <si>
    <t>998732122</t>
  </si>
  <si>
    <t>Přesun hmot tonážní pro strojovny ruční v objektech v přes 6 do 12 m</t>
  </si>
  <si>
    <t>843875448</t>
  </si>
  <si>
    <t>Přesun hmot pro strojovny stanovený z hmotnosti přesunovaného materiálu vodorovná dopravní vzdálenost do 50 m ruční (bez užití mechanizace) v objektech výšky přes 6 do 12 m</t>
  </si>
  <si>
    <t>https://podminky.urs.cz/item/CS_URS_2024_01/998732122</t>
  </si>
  <si>
    <t>735</t>
  </si>
  <si>
    <t>Ústřední vytápění - otopná tělesa</t>
  </si>
  <si>
    <t>180</t>
  </si>
  <si>
    <t>735111810</t>
  </si>
  <si>
    <t>Demontáž otopného tělesa litinového článkového</t>
  </si>
  <si>
    <t>1302109109</t>
  </si>
  <si>
    <t>Demontáž otopných těles litinových článkových</t>
  </si>
  <si>
    <t>https://podminky.urs.cz/item/CS_URS_2024_01/735111810</t>
  </si>
  <si>
    <t>6*3</t>
  </si>
  <si>
    <t>181</t>
  </si>
  <si>
    <t>735191902</t>
  </si>
  <si>
    <t>Vyzkoušení otopných těles litinových po opravě tlakem</t>
  </si>
  <si>
    <t>1486123243</t>
  </si>
  <si>
    <t>Ostatní opravy otopných těles vyzkoušení tlakem po opravě otopných těles litinových</t>
  </si>
  <si>
    <t>https://podminky.urs.cz/item/CS_URS_2024_01/735191902</t>
  </si>
  <si>
    <t>182</t>
  </si>
  <si>
    <t>735191904</t>
  </si>
  <si>
    <t>Vyčištění otopných těles litinových proplachem vodou</t>
  </si>
  <si>
    <t>-608413879</t>
  </si>
  <si>
    <t>Ostatní opravy otopných těles vyčištění propláchnutím vodou otopných těles litinových</t>
  </si>
  <si>
    <t>https://podminky.urs.cz/item/CS_URS_2024_01/735191904</t>
  </si>
  <si>
    <t>183</t>
  </si>
  <si>
    <t>735191905</t>
  </si>
  <si>
    <t>Odvzdušnění otopných těles</t>
  </si>
  <si>
    <t>-1147020620</t>
  </si>
  <si>
    <t>Ostatní opravy otopných těles odvzdušnění tělesa</t>
  </si>
  <si>
    <t>https://podminky.urs.cz/item/CS_URS_2024_01/735191905</t>
  </si>
  <si>
    <t>184</t>
  </si>
  <si>
    <t>735191910</t>
  </si>
  <si>
    <t>Napuštění vody do otopných těles</t>
  </si>
  <si>
    <t>1139607876</t>
  </si>
  <si>
    <t>Ostatní opravy otopných těles napuštění vody do otopného systému včetně potrubí (bez kotle a ohříváků) otopných těles</t>
  </si>
  <si>
    <t>https://podminky.urs.cz/item/CS_URS_2024_01/735191910</t>
  </si>
  <si>
    <t>185</t>
  </si>
  <si>
    <t>735192911</t>
  </si>
  <si>
    <t>Zpětná montáž otopných těles článkových litinových</t>
  </si>
  <si>
    <t>765369494</t>
  </si>
  <si>
    <t>Ostatní opravy otopných těles zpětná montáž otopných těles článkových litinových</t>
  </si>
  <si>
    <t>https://podminky.urs.cz/item/CS_URS_2024_01/735192911</t>
  </si>
  <si>
    <t>186</t>
  </si>
  <si>
    <t>735494811</t>
  </si>
  <si>
    <t>Vypuštění vody z otopných těles</t>
  </si>
  <si>
    <t>-1840674520</t>
  </si>
  <si>
    <t>Vypuštění vody z otopných soustav bez kotlů, ohříváků, zásobníků a nádrží</t>
  </si>
  <si>
    <t>https://podminky.urs.cz/item/CS_URS_2024_01/735494811</t>
  </si>
  <si>
    <t>187</t>
  </si>
  <si>
    <t>763172352</t>
  </si>
  <si>
    <t>Montáž dvířek revizních jednoplášťových SDK kcí vel. 300 x 300 mm pro podhledy</t>
  </si>
  <si>
    <t>-516086892</t>
  </si>
  <si>
    <t>Montáž dvířek pro konstrukce ze sádrokartonových desek revizních jednoplášťových pro podhledy velikost (šxv) 300 x 300 mm</t>
  </si>
  <si>
    <t>https://podminky.urs.cz/item/CS_URS_2024_01/763172352</t>
  </si>
  <si>
    <t>188</t>
  </si>
  <si>
    <t>59030711</t>
  </si>
  <si>
    <t>dvířka revizní jednokřídlá s automatickým zámkem 300x300mm</t>
  </si>
  <si>
    <t>1647846438</t>
  </si>
  <si>
    <t>189</t>
  </si>
  <si>
    <t>-544021941</t>
  </si>
  <si>
    <t>767</t>
  </si>
  <si>
    <t>Konstrukce zámečnické</t>
  </si>
  <si>
    <t>190</t>
  </si>
  <si>
    <t>767646411</t>
  </si>
  <si>
    <t>Montáž revizních dveří a dvířek jednokřídlových s rámem plochy do 0,5 m2</t>
  </si>
  <si>
    <t>-140431240</t>
  </si>
  <si>
    <t>Montáž revizních dveří a dvířek hliníkových, ocelových nebo plastových s rámem jednokřídlových, plochy do 0,5 m2</t>
  </si>
  <si>
    <t>https://podminky.urs.cz/item/CS_URS_2024_01/767646411</t>
  </si>
  <si>
    <t>2*0,15*0,3</t>
  </si>
  <si>
    <t>5*0,15*0,3</t>
  </si>
  <si>
    <t>191</t>
  </si>
  <si>
    <t>56245709R</t>
  </si>
  <si>
    <t>dvířka revizní do zdiva kovová bílá 150x300mm</t>
  </si>
  <si>
    <t>-1893387411</t>
  </si>
  <si>
    <t>192</t>
  </si>
  <si>
    <t>55343550R</t>
  </si>
  <si>
    <t>dvířka revizní do zdiva pod obklad 150x300mm</t>
  </si>
  <si>
    <t>-342221939</t>
  </si>
  <si>
    <t>193</t>
  </si>
  <si>
    <t>767995111</t>
  </si>
  <si>
    <t>Montáž atypických zámečnických konstrukcí hm do 5 kg</t>
  </si>
  <si>
    <t>kg</t>
  </si>
  <si>
    <t>1196685286</t>
  </si>
  <si>
    <t>Montáž ostatních atypických zámečnických konstrukcí hmotnosti do 5 kg</t>
  </si>
  <si>
    <t>https://podminky.urs.cz/item/CS_URS_2024_01/767995111</t>
  </si>
  <si>
    <t>rozvody vody - montáž objímek a závitových tyčí</t>
  </si>
  <si>
    <t>194</t>
  </si>
  <si>
    <t>42390143</t>
  </si>
  <si>
    <t>objímka potrubí dvoušroubová M8 25-30 3/4"</t>
  </si>
  <si>
    <t>-1013175150</t>
  </si>
  <si>
    <t>195</t>
  </si>
  <si>
    <t>42390144</t>
  </si>
  <si>
    <t>objímka potrubí dvoušroubová M8 31-38 1"</t>
  </si>
  <si>
    <t>622592891</t>
  </si>
  <si>
    <t>196</t>
  </si>
  <si>
    <t>42390146</t>
  </si>
  <si>
    <t>objímka potrubí dvoušroubová M8 48-53 6/4"</t>
  </si>
  <si>
    <t>410608576</t>
  </si>
  <si>
    <t>197</t>
  </si>
  <si>
    <t>42390147</t>
  </si>
  <si>
    <t>objímka potrubí dvoušroubová M8/M10 54-59</t>
  </si>
  <si>
    <t>-1639523438</t>
  </si>
  <si>
    <t>198</t>
  </si>
  <si>
    <t>42390148</t>
  </si>
  <si>
    <t>objímka potrubí dvoušroubová M8/M10 60-64 2"</t>
  </si>
  <si>
    <t>-1472718195</t>
  </si>
  <si>
    <t>199</t>
  </si>
  <si>
    <t>42390149</t>
  </si>
  <si>
    <t>objímka potrubí dvoušroubová M8/M10 67-71</t>
  </si>
  <si>
    <t>-1457245640</t>
  </si>
  <si>
    <t>200</t>
  </si>
  <si>
    <t>42390150</t>
  </si>
  <si>
    <t>objímka potrubí dvoušroubová M8/M10 72-78 2 1/2"</t>
  </si>
  <si>
    <t>-1604901617</t>
  </si>
  <si>
    <t>201</t>
  </si>
  <si>
    <t>42390151</t>
  </si>
  <si>
    <t>objímka potrubí dvoušroubová M8/M10 81 - 86</t>
  </si>
  <si>
    <t>-1315568427</t>
  </si>
  <si>
    <t>202</t>
  </si>
  <si>
    <t>31197002</t>
  </si>
  <si>
    <t>tyč závitová Pz 4.6 M8</t>
  </si>
  <si>
    <t>-933412502</t>
  </si>
  <si>
    <t>0,3*302</t>
  </si>
  <si>
    <t>203</t>
  </si>
  <si>
    <t>998767122</t>
  </si>
  <si>
    <t>Přesun hmot tonážní pro zámečnické konstrukce ruční v objektech v přes 6 do 12 m</t>
  </si>
  <si>
    <t>88014970</t>
  </si>
  <si>
    <t>Přesun hmot pro zámečnické konstrukce stanovený z hmotnosti přesunovaného materiálu vodorovná dopravní vzdálenost do 50 m ruční (bez užití mechanizace) v objektech výšky přes 6 do 12 m</t>
  </si>
  <si>
    <t>https://podminky.urs.cz/item/CS_URS_2024_01/998767122</t>
  </si>
  <si>
    <t>204</t>
  </si>
  <si>
    <t>783601347</t>
  </si>
  <si>
    <t>Odmaštění litinových otopných těles odmašťovačem rozpouštědlovým před provedením nátěru</t>
  </si>
  <si>
    <t>-1763760198</t>
  </si>
  <si>
    <t>Příprava podkladu otopných těles před provedením nátěrů litinových odmaštěním rozpouštědlovým</t>
  </si>
  <si>
    <t>https://podminky.urs.cz/item/CS_URS_2024_01/783601347</t>
  </si>
  <si>
    <t>205</t>
  </si>
  <si>
    <t>783601441</t>
  </si>
  <si>
    <t>Ometením litinových otopných těles před provedením nátěru</t>
  </si>
  <si>
    <t>659821222</t>
  </si>
  <si>
    <t>Příprava podkladu otopných těles před provedením nátěrů litinových očištění ometením</t>
  </si>
  <si>
    <t>https://podminky.urs.cz/item/CS_URS_2024_01/783601441</t>
  </si>
  <si>
    <t>206</t>
  </si>
  <si>
    <t>783601715</t>
  </si>
  <si>
    <t>Odmaštění ředidlovým odmašťovačem potrubí DN do 50 mm</t>
  </si>
  <si>
    <t>-485926927</t>
  </si>
  <si>
    <t>Příprava podkladu armatur a kovových potrubí před provedením nátěru potrubí do DN 50 mm odmaštěním, odmašťovačem ředidlovým</t>
  </si>
  <si>
    <t>https://podminky.urs.cz/item/CS_URS_2024_01/783601715</t>
  </si>
  <si>
    <t>4*12,5</t>
  </si>
  <si>
    <t>207</t>
  </si>
  <si>
    <t>783617147</t>
  </si>
  <si>
    <t>Krycí dvojnásobný syntetický nátěr litinových otopných těles</t>
  </si>
  <si>
    <t>1045853323</t>
  </si>
  <si>
    <t>Krycí nátěr (email) otopných těles litinových dvojnásobný syntetický</t>
  </si>
  <si>
    <t>https://podminky.urs.cz/item/CS_URS_2024_01/783617147</t>
  </si>
  <si>
    <t>208</t>
  </si>
  <si>
    <t>783617615</t>
  </si>
  <si>
    <t>Krycí dvojnásobný syntetický tepelně odolný nátěr potrubí DN do 50 mm</t>
  </si>
  <si>
    <t>1738231263</t>
  </si>
  <si>
    <t>Krycí nátěr (email) armatur a kovových potrubí potrubí do DN 50 mm dvojnásobný syntetický tepelně odolný</t>
  </si>
  <si>
    <t>https://podminky.urs.cz/item/CS_URS_2024_01/783617615</t>
  </si>
  <si>
    <t>03 - Elektroinstalace</t>
  </si>
  <si>
    <t xml:space="preserve">    741 - Elektroinstalace - silnoproud</t>
  </si>
  <si>
    <t>M - Práce a dodávky M</t>
  </si>
  <si>
    <t xml:space="preserve">    46-M - Zemní práce při extr.mont.pracích</t>
  </si>
  <si>
    <t>HZS - Hodinové zúčtovací sazby</t>
  </si>
  <si>
    <t>741</t>
  </si>
  <si>
    <t>Elektroinstalace - silnoproud</t>
  </si>
  <si>
    <t>741112061</t>
  </si>
  <si>
    <t>Montáž krabice přístrojová zapuštěná plastová kruhová</t>
  </si>
  <si>
    <t>1069701051</t>
  </si>
  <si>
    <t>Montáž krabic elektroinstalačních bez napojení na trubky a lišty, demontáže a montáže víčka a přístroje přístrojových zapuštěných plastových kruhových do zdiva</t>
  </si>
  <si>
    <t>https://podminky.urs.cz/item/CS_URS_2024_01/741112061</t>
  </si>
  <si>
    <t>34571451</t>
  </si>
  <si>
    <t>krabice pod omítku PVC přístrojová kruhová D 70mm hluboká</t>
  </si>
  <si>
    <t>1942857070</t>
  </si>
  <si>
    <t>741112103</t>
  </si>
  <si>
    <t>Montáž rozvodka zapuštěná plastová čtyřhranná</t>
  </si>
  <si>
    <t>1238265030</t>
  </si>
  <si>
    <t>Montáž krabic elektroinstalačních bez napojení na trubky a lišty, demontáže a montáže víčka a přístroje rozvodek se zapojením vodičů na svorkovnici zapuštěných plastových čtyřhranných</t>
  </si>
  <si>
    <t>https://podminky.urs.cz/item/CS_URS_2024_01/741112103</t>
  </si>
  <si>
    <t>34571459R</t>
  </si>
  <si>
    <t>krabice pod omítku PVC odbočná čtvercová 85x85x40mm IP54 šedá</t>
  </si>
  <si>
    <t>723522623</t>
  </si>
  <si>
    <t>34562695</t>
  </si>
  <si>
    <t>svorkovnice krabicová bezšroubová jednopólová pro 4 vodiče 0,5-2,5mm2, 400V 24A</t>
  </si>
  <si>
    <t>2130824975</t>
  </si>
  <si>
    <t>741122011</t>
  </si>
  <si>
    <t>Montáž kabel Cu bez ukončení uložený pod omítku plný kulatý 2x1,5 až 2,5 mm2 (např. CYKY)</t>
  </si>
  <si>
    <t>1673823690</t>
  </si>
  <si>
    <t>Montáž kabelů měděných bez ukončení uložených pod omítku plných kulatých (např. CYKY), počtu a průřezu žil 2x1,5 až 2,5 mm2</t>
  </si>
  <si>
    <t>https://podminky.urs.cz/item/CS_URS_2024_01/741122011</t>
  </si>
  <si>
    <t>34111116</t>
  </si>
  <si>
    <t>kabel silový oheň retardující bezhalogenový bez funkční schopnosti při požáru třída reakce na oheň B2cas1d1a1 jádro Cu 0,6/1kV (1-CXKH-R B2) 2x1,5mm2</t>
  </si>
  <si>
    <t>1194889417</t>
  </si>
  <si>
    <t>30*1,15 'Přepočtené koeficientem množství</t>
  </si>
  <si>
    <t>741122015</t>
  </si>
  <si>
    <t>Montáž kabel Cu bez ukončení uložený pod omítku plný kulatý 3x1,5 mm2 (např. CYKY)</t>
  </si>
  <si>
    <t>-905173001</t>
  </si>
  <si>
    <t>Montáž kabelů měděných bez ukončení uložených pod omítku plných kulatých (např. CYKY), počtu a průřezu žil 3x1,5 mm2</t>
  </si>
  <si>
    <t>https://podminky.urs.cz/item/CS_URS_2024_01/741122015</t>
  </si>
  <si>
    <t>34111123</t>
  </si>
  <si>
    <t>kabel silový oheň retardující bezhalogenový bez funkční schopnosti při požáru třída reakce na oheň B2cas1d1a1 jádro Cu 0,6/1kV (1-CXKH-R B2) 3x1,5mm2</t>
  </si>
  <si>
    <t>-713518477</t>
  </si>
  <si>
    <t>3*1,15 'Přepočtené koeficientem množství</t>
  </si>
  <si>
    <t>741122016</t>
  </si>
  <si>
    <t>Montáž kabel Cu bez ukončení uložený pod omítku plný kulatý 3x2,5 až 6 mm2 (např. CYKY)</t>
  </si>
  <si>
    <t>450865712</t>
  </si>
  <si>
    <t>Montáž kabelů měděných bez ukončení uložených pod omítku plných kulatých (např. CYKY), počtu a průřezu žil 3x2,5 až 6 mm2</t>
  </si>
  <si>
    <t>https://podminky.urs.cz/item/CS_URS_2024_01/741122016</t>
  </si>
  <si>
    <t>34111124</t>
  </si>
  <si>
    <t>kabel silový oheň retardující bezhalogenový bez funkční schopnosti při požáru třída reakce na oheň B2cas1d1a1 jádro Cu 0,6/1kV (1-CXKH-R B2) 3x2,5mm2</t>
  </si>
  <si>
    <t>-1900014296</t>
  </si>
  <si>
    <t>15*1,15 'Přepočtené koeficientem množství</t>
  </si>
  <si>
    <t>741210102</t>
  </si>
  <si>
    <t>Montáž rozváděčů litinových, hliníkových nebo plastových sestava do 100 kg</t>
  </si>
  <si>
    <t>-1903365372</t>
  </si>
  <si>
    <t>Montáž rozváděčů litinových, hliníkových nebo plastových bez zapojení vodičů sestavy hmotnosti do 100 kg</t>
  </si>
  <si>
    <t>https://podminky.urs.cz/item/CS_URS_2024_01/741210102</t>
  </si>
  <si>
    <t>35711864R</t>
  </si>
  <si>
    <t>rozvaděč RB-1.1, přesný výkaz dle PD</t>
  </si>
  <si>
    <t>1418719448</t>
  </si>
  <si>
    <t>34571032R</t>
  </si>
  <si>
    <t>úpravy stávajícího rozvaděče RB-1</t>
  </si>
  <si>
    <t>1067589237</t>
  </si>
  <si>
    <t>741313011</t>
  </si>
  <si>
    <t>Montáž zásuvka chráněná bezšroubové připojení v krabici 2P+PE prostředí základní, vlhké se zapojením vodičů</t>
  </si>
  <si>
    <t>-1275747238</t>
  </si>
  <si>
    <t>Montáž zásuvek domovních se zapojením vodičů bezšroubové připojení chráněných v krabici 10/16 A, pro prostředí normální, provedení 2P + PE</t>
  </si>
  <si>
    <t>https://podminky.urs.cz/item/CS_URS_2024_01/741313011</t>
  </si>
  <si>
    <t>34555235</t>
  </si>
  <si>
    <t>zásuvka nástěnná jednonásobná s víčkem, IP44, bezšroubové svorky</t>
  </si>
  <si>
    <t>1799151199</t>
  </si>
  <si>
    <t>34535011</t>
  </si>
  <si>
    <t>rámeček jednonásobný (s těsnicí manžetou), IP44</t>
  </si>
  <si>
    <t>182199685</t>
  </si>
  <si>
    <t>998741122</t>
  </si>
  <si>
    <t>Přesun hmot tonážní pro silnoproud ruční v objektech v přes 6 do 12 m</t>
  </si>
  <si>
    <t>-699893933</t>
  </si>
  <si>
    <t>Přesun hmot pro silnoproud stanovený z hmotnosti přesunovaného materiálu vodorovná dopravní vzdálenost do 50 m ruční (bez užití mechanizace) v objektech výšky přes 6 do 12 m</t>
  </si>
  <si>
    <t>https://podminky.urs.cz/item/CS_URS_2024_01/998741122</t>
  </si>
  <si>
    <t>Práce a dodávky M</t>
  </si>
  <si>
    <t>46-M</t>
  </si>
  <si>
    <t>Zemní práce při extr.mont.pracích</t>
  </si>
  <si>
    <t>460941221</t>
  </si>
  <si>
    <t>Vyplnění a omítnutí rýh při elektroinstalacích ve stěnách hl přes 3 do 5 cm a š do 5 cm</t>
  </si>
  <si>
    <t>1444835033</t>
  </si>
  <si>
    <t>Vyplnění rýh vyplnění a omítnutí rýh ve stěnách hloubky přes 3 do 5 cm a šířky do 5 cm</t>
  </si>
  <si>
    <t>https://podminky.urs.cz/item/CS_URS_2024_01/460941221</t>
  </si>
  <si>
    <t>468081334</t>
  </si>
  <si>
    <t>Vybourání otvorů pro elektroinstalace ve zdivu cihelném pl přes 0,09 do 0,25 m2 tl přes 45 do 60 cm</t>
  </si>
  <si>
    <t>1736650167</t>
  </si>
  <si>
    <t>Vybourání otvorů ve zdivu cihelném plochy přes 0,09 do 0,25 m2 a tloušťky přes 45 do 60 cm</t>
  </si>
  <si>
    <t>https://podminky.urs.cz/item/CS_URS_2024_01/468081334</t>
  </si>
  <si>
    <t>468091312</t>
  </si>
  <si>
    <t>Vysekání kapes a výklenků ve zdivu cihelném pro krabice 10x10x8 cm</t>
  </si>
  <si>
    <t>607412628</t>
  </si>
  <si>
    <t>Vysekání kapes nebo výklenků ve zdivu pro osazení kotevních prvků nebo elektroinstalačního zařízení cihelném, velikosti 10x10x8 cm</t>
  </si>
  <si>
    <t>https://podminky.urs.cz/item/CS_URS_2024_01/468091312</t>
  </si>
  <si>
    <t>468094112</t>
  </si>
  <si>
    <t>Vyvrtání otvorů pro elektroinstalační krabice ve stěnách z cihel hloubky přes 6 do 9 cm</t>
  </si>
  <si>
    <t>-1792010671</t>
  </si>
  <si>
    <t>Vyvrtání otvorů pro elektroinstalační krabice ve stěnách z cihel, hloubky přes 6 do 9 cm</t>
  </si>
  <si>
    <t>https://podminky.urs.cz/item/CS_URS_2024_01/468094112</t>
  </si>
  <si>
    <t>468101421</t>
  </si>
  <si>
    <t>Vysekání rýh pro montáž trubek a kabelů v cihelných zdech hl přes 3 do 5 cm a š do 5 cm</t>
  </si>
  <si>
    <t>1932745812</t>
  </si>
  <si>
    <t>Vysekání rýh pro montáž trubek a kabelů v cihelných zdech hloubky přes 3 do 5 cm a šířky do 5 cm</t>
  </si>
  <si>
    <t>https://podminky.urs.cz/item/CS_URS_2024_01/468101421</t>
  </si>
  <si>
    <t>469971111</t>
  </si>
  <si>
    <t>Svislá doprava suti a vybouraných hmot při elektromontážích za první podlaží</t>
  </si>
  <si>
    <t>308110480</t>
  </si>
  <si>
    <t>Odvoz suti a vybouraných hmot svislá doprava suti a vybouraných hmot za první podlaží</t>
  </si>
  <si>
    <t>https://podminky.urs.cz/item/CS_URS_2024_01/469971111</t>
  </si>
  <si>
    <t>469971121</t>
  </si>
  <si>
    <t>Příplatek ke svislé dopravě suti a vybouraných hmot při elektromontážích za každé další podlaží</t>
  </si>
  <si>
    <t>1586641800</t>
  </si>
  <si>
    <t>Odvoz suti a vybouraných hmot svislá doprava suti a vybouraných hmot Příplatek k ceně za každé další podlaží</t>
  </si>
  <si>
    <t>https://podminky.urs.cz/item/CS_URS_2024_01/469971121</t>
  </si>
  <si>
    <t>0,459*5</t>
  </si>
  <si>
    <t>469972111</t>
  </si>
  <si>
    <t>Odvoz suti a vybouraných hmot při elektromontážích do 1 km</t>
  </si>
  <si>
    <t>1432682300</t>
  </si>
  <si>
    <t>Odvoz suti a vybouraných hmot odvoz suti a vybouraných hmot do 1 km</t>
  </si>
  <si>
    <t>https://podminky.urs.cz/item/CS_URS_2024_01/469972111</t>
  </si>
  <si>
    <t>469972121</t>
  </si>
  <si>
    <t>Příplatek k odvozu suti a vybouraných hmot při elektromontážích za každý další 1 km</t>
  </si>
  <si>
    <t>-1704844621</t>
  </si>
  <si>
    <t>Odvoz suti a vybouraných hmot odvoz suti a vybouraných hmot Příplatek k ceně za každý další i započatý 1 km</t>
  </si>
  <si>
    <t>https://podminky.urs.cz/item/CS_URS_2024_01/469972121</t>
  </si>
  <si>
    <t>0,459*19</t>
  </si>
  <si>
    <t>469973123</t>
  </si>
  <si>
    <t>Poplatek za uložení na recyklační skládce (skládkovné) stavebního odpadu ze směsí betonu, cihel a keramických výrobků kód odpadu 17 01 07</t>
  </si>
  <si>
    <t>1190511732</t>
  </si>
  <si>
    <t>Poplatek za uložení stavebního odpadu (skládkovné) na recyklační skládce ze směsí nebo oddělených frakcí betonu, cihel a keramických výrobků zatříděného do Katalogu odpadů pod kódem 17 01 07</t>
  </si>
  <si>
    <t>https://podminky.urs.cz/item/CS_URS_2024_01/469973123</t>
  </si>
  <si>
    <t>HZS</t>
  </si>
  <si>
    <t>Hodinové zúčtovací sazby</t>
  </si>
  <si>
    <t>HZS2231</t>
  </si>
  <si>
    <t>Hodinová zúčtovací sazba elektrikář</t>
  </si>
  <si>
    <t>hod</t>
  </si>
  <si>
    <t>512</t>
  </si>
  <si>
    <t>150914088</t>
  </si>
  <si>
    <t>Hodinové zúčtovací sazby profesí PSV provádění stavebních instalací elektrikář</t>
  </si>
  <si>
    <t>https://podminky.urs.cz/item/CS_URS_2024_01/HZS2231</t>
  </si>
  <si>
    <t>demontáž stávající elektroinstalace</t>
  </si>
  <si>
    <t>HZS4211</t>
  </si>
  <si>
    <t>Hodinová zúčtovací sazba revizní technik</t>
  </si>
  <si>
    <t>-1792988127</t>
  </si>
  <si>
    <t>Hodinové zúčtovací sazby ostatních profesí revizní a kontrolní činnost revizní technik</t>
  </si>
  <si>
    <t>https://podminky.urs.cz/item/CS_URS_2024_01/HZS4211</t>
  </si>
  <si>
    <t>revize a revizní zpráva</t>
  </si>
  <si>
    <t>04 -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</si>
  <si>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</si>
  <si>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</si>
  <si>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</si>
  <si>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</si>
  <si>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</si>
  <si>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</si>
  <si>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</si>
  <si>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</si>
  <si>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</si>
  <si>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</si>
  <si>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</si>
  <si>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</si>
  <si>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</si>
  <si>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</si>
  <si>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68209001</t>
  </si>
  <si>
    <t>https://podminky.urs.cz/item/CS_URS_2024_01/013254000</t>
  </si>
  <si>
    <t>VRN3</t>
  </si>
  <si>
    <t>Zařízení staveniště</t>
  </si>
  <si>
    <t>030001000</t>
  </si>
  <si>
    <t>-1044506854</t>
  </si>
  <si>
    <t>https://podminky.urs.cz/item/CS_URS_2024_01/030001000</t>
  </si>
  <si>
    <t>VRN4</t>
  </si>
  <si>
    <t>Inženýrská činnost</t>
  </si>
  <si>
    <t>045203000</t>
  </si>
  <si>
    <t>Kompletační činnost</t>
  </si>
  <si>
    <t>197380173</t>
  </si>
  <si>
    <t>https://podminky.urs.cz/item/CS_URS_2024_01/045203000</t>
  </si>
  <si>
    <t>045303000</t>
  </si>
  <si>
    <t>Koordinační činnost</t>
  </si>
  <si>
    <t>-1482144263</t>
  </si>
  <si>
    <t>https://podminky.urs.cz/item/CS_URS_2024_01/045303000</t>
  </si>
  <si>
    <t>VRN6</t>
  </si>
  <si>
    <t>Územní vlivy</t>
  </si>
  <si>
    <t>065002000</t>
  </si>
  <si>
    <t>Mimostaveništní doprava materiálů</t>
  </si>
  <si>
    <t>582072270</t>
  </si>
  <si>
    <t>https://podminky.urs.cz/item/CS_URS_2024_01/065002000</t>
  </si>
  <si>
    <t>VRN7</t>
  </si>
  <si>
    <t>Provozní vlivy</t>
  </si>
  <si>
    <t>071103000</t>
  </si>
  <si>
    <t>Provoz investora</t>
  </si>
  <si>
    <t>2048742740</t>
  </si>
  <si>
    <t>https://podminky.urs.cz/item/CS_URS_2024_01/071103000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</si>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</sst>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50" fillId="0" borderId="27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vertical="top"/>
    </xf>
    <xf numFmtId="0" fontId="51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center" vertical="center"/>
    </xf>
    <xf numFmtId="49" fontId="51" fillId="0" borderId="1" xfId="0" applyNumberFormat="1" applyFont="1" applyBorder="1" applyAlignment="1" applyProtection="1">
      <alignment horizontal="left" vertical="center"/>
    </xf>
    <xf numFmtId="0" fontId="50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41138661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142001" TargetMode="External" /><Relationship Id="rId4" Type="http://schemas.openxmlformats.org/officeDocument/2006/relationships/hyperlink" Target="https://podminky.urs.cz/item/CS_URS_2024_01/611321131" TargetMode="External" /><Relationship Id="rId5" Type="http://schemas.openxmlformats.org/officeDocument/2006/relationships/hyperlink" Target="https://podminky.urs.cz/item/CS_URS_2024_01/612131121" TargetMode="External" /><Relationship Id="rId6" Type="http://schemas.openxmlformats.org/officeDocument/2006/relationships/hyperlink" Target="https://podminky.urs.cz/item/CS_URS_2024_01/612315422" TargetMode="External" /><Relationship Id="rId7" Type="http://schemas.openxmlformats.org/officeDocument/2006/relationships/hyperlink" Target="https://podminky.urs.cz/item/CS_URS_2024_01/612321111" TargetMode="External" /><Relationship Id="rId8" Type="http://schemas.openxmlformats.org/officeDocument/2006/relationships/hyperlink" Target="https://podminky.urs.cz/item/CS_URS_2024_01/612321191" TargetMode="External" /><Relationship Id="rId9" Type="http://schemas.openxmlformats.org/officeDocument/2006/relationships/hyperlink" Target="https://podminky.urs.cz/item/CS_URS_2024_01/619991001" TargetMode="External" /><Relationship Id="rId10" Type="http://schemas.openxmlformats.org/officeDocument/2006/relationships/hyperlink" Target="https://podminky.urs.cz/item/CS_URS_2024_01/632452421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52901111" TargetMode="External" /><Relationship Id="rId13" Type="http://schemas.openxmlformats.org/officeDocument/2006/relationships/hyperlink" Target="https://podminky.urs.cz/item/CS_URS_2024_01/972054241" TargetMode="External" /><Relationship Id="rId14" Type="http://schemas.openxmlformats.org/officeDocument/2006/relationships/hyperlink" Target="https://podminky.urs.cz/item/CS_URS_2024_01/978059541" TargetMode="External" /><Relationship Id="rId15" Type="http://schemas.openxmlformats.org/officeDocument/2006/relationships/hyperlink" Target="https://podminky.urs.cz/item/CS_URS_2024_01/997013213" TargetMode="External" /><Relationship Id="rId16" Type="http://schemas.openxmlformats.org/officeDocument/2006/relationships/hyperlink" Target="https://podminky.urs.cz/item/CS_URS_2024_01/997013219" TargetMode="External" /><Relationship Id="rId17" Type="http://schemas.openxmlformats.org/officeDocument/2006/relationships/hyperlink" Target="https://podminky.urs.cz/item/CS_URS_2024_01/997013501" TargetMode="External" /><Relationship Id="rId18" Type="http://schemas.openxmlformats.org/officeDocument/2006/relationships/hyperlink" Target="https://podminky.urs.cz/item/CS_URS_2024_01/997013509" TargetMode="External" /><Relationship Id="rId19" Type="http://schemas.openxmlformats.org/officeDocument/2006/relationships/hyperlink" Target="https://podminky.urs.cz/item/CS_URS_2024_01/997013631" TargetMode="External" /><Relationship Id="rId20" Type="http://schemas.openxmlformats.org/officeDocument/2006/relationships/hyperlink" Target="https://podminky.urs.cz/item/CS_URS_2024_01/998018002" TargetMode="External" /><Relationship Id="rId21" Type="http://schemas.openxmlformats.org/officeDocument/2006/relationships/hyperlink" Target="https://podminky.urs.cz/item/CS_URS_2024_01/763131414" TargetMode="External" /><Relationship Id="rId22" Type="http://schemas.openxmlformats.org/officeDocument/2006/relationships/hyperlink" Target="https://podminky.urs.cz/item/CS_URS_2024_01/763131714" TargetMode="External" /><Relationship Id="rId23" Type="http://schemas.openxmlformats.org/officeDocument/2006/relationships/hyperlink" Target="https://podminky.urs.cz/item/CS_URS_2024_01/763131821" TargetMode="External" /><Relationship Id="rId24" Type="http://schemas.openxmlformats.org/officeDocument/2006/relationships/hyperlink" Target="https://podminky.urs.cz/item/CS_URS_2024_01/763164532" TargetMode="External" /><Relationship Id="rId25" Type="http://schemas.openxmlformats.org/officeDocument/2006/relationships/hyperlink" Target="https://podminky.urs.cz/item/CS_URS_2024_01/763164552" TargetMode="External" /><Relationship Id="rId26" Type="http://schemas.openxmlformats.org/officeDocument/2006/relationships/hyperlink" Target="https://podminky.urs.cz/item/CS_URS_2024_01/763172348" TargetMode="External" /><Relationship Id="rId27" Type="http://schemas.openxmlformats.org/officeDocument/2006/relationships/hyperlink" Target="https://podminky.urs.cz/item/CS_URS_2024_01/763431001" TargetMode="External" /><Relationship Id="rId28" Type="http://schemas.openxmlformats.org/officeDocument/2006/relationships/hyperlink" Target="https://podminky.urs.cz/item/CS_URS_2024_01/763431201" TargetMode="External" /><Relationship Id="rId29" Type="http://schemas.openxmlformats.org/officeDocument/2006/relationships/hyperlink" Target="https://podminky.urs.cz/item/CS_URS_2024_01/998763332" TargetMode="External" /><Relationship Id="rId30" Type="http://schemas.openxmlformats.org/officeDocument/2006/relationships/hyperlink" Target="https://podminky.urs.cz/item/CS_URS_2024_01/998763339" TargetMode="External" /><Relationship Id="rId31" Type="http://schemas.openxmlformats.org/officeDocument/2006/relationships/hyperlink" Target="https://podminky.urs.cz/item/CS_URS_2024_01/766421811" TargetMode="External" /><Relationship Id="rId32" Type="http://schemas.openxmlformats.org/officeDocument/2006/relationships/hyperlink" Target="https://podminky.urs.cz/item/CS_URS_2024_01/766421822" TargetMode="External" /><Relationship Id="rId33" Type="http://schemas.openxmlformats.org/officeDocument/2006/relationships/hyperlink" Target="https://podminky.urs.cz/item/CS_URS_2024_01/771111011" TargetMode="External" /><Relationship Id="rId34" Type="http://schemas.openxmlformats.org/officeDocument/2006/relationships/hyperlink" Target="https://podminky.urs.cz/item/CS_URS_2024_01/771121011" TargetMode="External" /><Relationship Id="rId35" Type="http://schemas.openxmlformats.org/officeDocument/2006/relationships/hyperlink" Target="https://podminky.urs.cz/item/CS_URS_2024_01/771151013" TargetMode="External" /><Relationship Id="rId36" Type="http://schemas.openxmlformats.org/officeDocument/2006/relationships/hyperlink" Target="https://podminky.urs.cz/item/CS_URS_2024_01/771474112" TargetMode="External" /><Relationship Id="rId37" Type="http://schemas.openxmlformats.org/officeDocument/2006/relationships/hyperlink" Target="https://podminky.urs.cz/item/CS_URS_2024_01/771571810" TargetMode="External" /><Relationship Id="rId38" Type="http://schemas.openxmlformats.org/officeDocument/2006/relationships/hyperlink" Target="https://podminky.urs.cz/item/CS_URS_2024_01/771574476" TargetMode="External" /><Relationship Id="rId39" Type="http://schemas.openxmlformats.org/officeDocument/2006/relationships/hyperlink" Target="https://podminky.urs.cz/item/CS_URS_2024_01/771577211" TargetMode="External" /><Relationship Id="rId40" Type="http://schemas.openxmlformats.org/officeDocument/2006/relationships/hyperlink" Target="https://podminky.urs.cz/item/CS_URS_2024_01/771591112" TargetMode="External" /><Relationship Id="rId41" Type="http://schemas.openxmlformats.org/officeDocument/2006/relationships/hyperlink" Target="https://podminky.urs.cz/item/CS_URS_2024_01/771591115" TargetMode="External" /><Relationship Id="rId42" Type="http://schemas.openxmlformats.org/officeDocument/2006/relationships/hyperlink" Target="https://podminky.urs.cz/item/CS_URS_2024_01/771591241" TargetMode="External" /><Relationship Id="rId43" Type="http://schemas.openxmlformats.org/officeDocument/2006/relationships/hyperlink" Target="https://podminky.urs.cz/item/CS_URS_2024_01/771591242" TargetMode="External" /><Relationship Id="rId44" Type="http://schemas.openxmlformats.org/officeDocument/2006/relationships/hyperlink" Target="https://podminky.urs.cz/item/CS_URS_2024_01/771591264" TargetMode="External" /><Relationship Id="rId45" Type="http://schemas.openxmlformats.org/officeDocument/2006/relationships/hyperlink" Target="https://podminky.urs.cz/item/CS_URS_2024_01/998771122" TargetMode="External" /><Relationship Id="rId46" Type="http://schemas.openxmlformats.org/officeDocument/2006/relationships/hyperlink" Target="https://podminky.urs.cz/item/CS_URS_2024_01/998771129" TargetMode="External" /><Relationship Id="rId47" Type="http://schemas.openxmlformats.org/officeDocument/2006/relationships/hyperlink" Target="https://podminky.urs.cz/item/CS_URS_2024_01/776201811" TargetMode="External" /><Relationship Id="rId48" Type="http://schemas.openxmlformats.org/officeDocument/2006/relationships/hyperlink" Target="https://podminky.urs.cz/item/CS_URS_2024_01/781111011" TargetMode="External" /><Relationship Id="rId49" Type="http://schemas.openxmlformats.org/officeDocument/2006/relationships/hyperlink" Target="https://podminky.urs.cz/item/CS_URS_2024_01/781121011" TargetMode="External" /><Relationship Id="rId50" Type="http://schemas.openxmlformats.org/officeDocument/2006/relationships/hyperlink" Target="https://podminky.urs.cz/item/CS_URS_2024_01/781131112" TargetMode="External" /><Relationship Id="rId51" Type="http://schemas.openxmlformats.org/officeDocument/2006/relationships/hyperlink" Target="https://podminky.urs.cz/item/CS_URS_2024_01/781131232" TargetMode="External" /><Relationship Id="rId52" Type="http://schemas.openxmlformats.org/officeDocument/2006/relationships/hyperlink" Target="https://podminky.urs.cz/item/CS_URS_2024_01/781151031" TargetMode="External" /><Relationship Id="rId53" Type="http://schemas.openxmlformats.org/officeDocument/2006/relationships/hyperlink" Target="https://podminky.urs.cz/item/CS_URS_2024_01/781472218" TargetMode="External" /><Relationship Id="rId54" Type="http://schemas.openxmlformats.org/officeDocument/2006/relationships/hyperlink" Target="https://podminky.urs.cz/item/CS_URS_2024_01/781472291" TargetMode="External" /><Relationship Id="rId55" Type="http://schemas.openxmlformats.org/officeDocument/2006/relationships/hyperlink" Target="https://podminky.urs.cz/item/CS_URS_2024_01/781492211" TargetMode="External" /><Relationship Id="rId56" Type="http://schemas.openxmlformats.org/officeDocument/2006/relationships/hyperlink" Target="https://podminky.urs.cz/item/CS_URS_2024_01/781495115" TargetMode="External" /><Relationship Id="rId57" Type="http://schemas.openxmlformats.org/officeDocument/2006/relationships/hyperlink" Target="https://podminky.urs.cz/item/CS_URS_2024_01/781495141" TargetMode="External" /><Relationship Id="rId58" Type="http://schemas.openxmlformats.org/officeDocument/2006/relationships/hyperlink" Target="https://podminky.urs.cz/item/CS_URS_2024_01/781495142" TargetMode="External" /><Relationship Id="rId59" Type="http://schemas.openxmlformats.org/officeDocument/2006/relationships/hyperlink" Target="https://podminky.urs.cz/item/CS_URS_2024_01/781495143" TargetMode="External" /><Relationship Id="rId60" Type="http://schemas.openxmlformats.org/officeDocument/2006/relationships/hyperlink" Target="https://podminky.urs.cz/item/CS_URS_2024_01/998781122" TargetMode="External" /><Relationship Id="rId61" Type="http://schemas.openxmlformats.org/officeDocument/2006/relationships/hyperlink" Target="https://podminky.urs.cz/item/CS_URS_2024_01/998781129" TargetMode="External" /><Relationship Id="rId62" Type="http://schemas.openxmlformats.org/officeDocument/2006/relationships/hyperlink" Target="https://podminky.urs.cz/item/CS_URS_2024_01/783801201" TargetMode="External" /><Relationship Id="rId63" Type="http://schemas.openxmlformats.org/officeDocument/2006/relationships/hyperlink" Target="https://podminky.urs.cz/item/CS_URS_2024_01/783813131" TargetMode="External" /><Relationship Id="rId64" Type="http://schemas.openxmlformats.org/officeDocument/2006/relationships/hyperlink" Target="https://podminky.urs.cz/item/CS_URS_2024_01/783817421" TargetMode="External" /><Relationship Id="rId65" Type="http://schemas.openxmlformats.org/officeDocument/2006/relationships/hyperlink" Target="https://podminky.urs.cz/item/CS_URS_2024_01/784111001" TargetMode="External" /><Relationship Id="rId66" Type="http://schemas.openxmlformats.org/officeDocument/2006/relationships/hyperlink" Target="https://podminky.urs.cz/item/CS_URS_2024_01/784111011" TargetMode="External" /><Relationship Id="rId67" Type="http://schemas.openxmlformats.org/officeDocument/2006/relationships/hyperlink" Target="https://podminky.urs.cz/item/CS_URS_2024_01/784121001" TargetMode="External" /><Relationship Id="rId68" Type="http://schemas.openxmlformats.org/officeDocument/2006/relationships/hyperlink" Target="https://podminky.urs.cz/item/CS_URS_2024_01/784121011" TargetMode="External" /><Relationship Id="rId69" Type="http://schemas.openxmlformats.org/officeDocument/2006/relationships/hyperlink" Target="https://podminky.urs.cz/item/CS_URS_2024_01/784171101" TargetMode="External" /><Relationship Id="rId70" Type="http://schemas.openxmlformats.org/officeDocument/2006/relationships/hyperlink" Target="https://podminky.urs.cz/item/CS_URS_2024_01/784171111" TargetMode="External" /><Relationship Id="rId71" Type="http://schemas.openxmlformats.org/officeDocument/2006/relationships/hyperlink" Target="https://podminky.urs.cz/item/CS_URS_2024_01/784181121" TargetMode="External" /><Relationship Id="rId72" Type="http://schemas.openxmlformats.org/officeDocument/2006/relationships/hyperlink" Target="https://podminky.urs.cz/item/CS_URS_2024_01/784211121" TargetMode="External" /><Relationship Id="rId7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32312131" TargetMode="External" /><Relationship Id="rId2" Type="http://schemas.openxmlformats.org/officeDocument/2006/relationships/hyperlink" Target="https://podminky.urs.cz/item/CS_URS_2024_01/162211321" TargetMode="External" /><Relationship Id="rId3" Type="http://schemas.openxmlformats.org/officeDocument/2006/relationships/hyperlink" Target="https://podminky.urs.cz/item/CS_URS_2024_01/162211329" TargetMode="External" /><Relationship Id="rId4" Type="http://schemas.openxmlformats.org/officeDocument/2006/relationships/hyperlink" Target="https://podminky.urs.cz/item/CS_URS_2024_01/162751137" TargetMode="External" /><Relationship Id="rId5" Type="http://schemas.openxmlformats.org/officeDocument/2006/relationships/hyperlink" Target="https://podminky.urs.cz/item/CS_URS_2024_01/162751139" TargetMode="External" /><Relationship Id="rId6" Type="http://schemas.openxmlformats.org/officeDocument/2006/relationships/hyperlink" Target="https://podminky.urs.cz/item/CS_URS_2024_01/167111102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75111101" TargetMode="External" /><Relationship Id="rId11" Type="http://schemas.openxmlformats.org/officeDocument/2006/relationships/hyperlink" Target="https://podminky.urs.cz/item/CS_URS_2024_01/451572111" TargetMode="External" /><Relationship Id="rId12" Type="http://schemas.openxmlformats.org/officeDocument/2006/relationships/hyperlink" Target="https://podminky.urs.cz/item/CS_URS_2024_01/612325101" TargetMode="External" /><Relationship Id="rId13" Type="http://schemas.openxmlformats.org/officeDocument/2006/relationships/hyperlink" Target="https://podminky.urs.cz/item/CS_URS_2024_01/631312141" TargetMode="External" /><Relationship Id="rId14" Type="http://schemas.openxmlformats.org/officeDocument/2006/relationships/hyperlink" Target="https://podminky.urs.cz/item/CS_URS_2024_01/965042241" TargetMode="External" /><Relationship Id="rId15" Type="http://schemas.openxmlformats.org/officeDocument/2006/relationships/hyperlink" Target="https://podminky.urs.cz/item/CS_URS_2024_01/974031132" TargetMode="External" /><Relationship Id="rId16" Type="http://schemas.openxmlformats.org/officeDocument/2006/relationships/hyperlink" Target="https://podminky.urs.cz/item/CS_URS_2024_01/974031142" TargetMode="External" /><Relationship Id="rId17" Type="http://schemas.openxmlformats.org/officeDocument/2006/relationships/hyperlink" Target="https://podminky.urs.cz/item/CS_URS_2024_01/977312113" TargetMode="External" /><Relationship Id="rId18" Type="http://schemas.openxmlformats.org/officeDocument/2006/relationships/hyperlink" Target="https://podminky.urs.cz/item/CS_URS_2024_01/997013213" TargetMode="External" /><Relationship Id="rId19" Type="http://schemas.openxmlformats.org/officeDocument/2006/relationships/hyperlink" Target="https://podminky.urs.cz/item/CS_URS_2024_01/997013219" TargetMode="External" /><Relationship Id="rId20" Type="http://schemas.openxmlformats.org/officeDocument/2006/relationships/hyperlink" Target="https://podminky.urs.cz/item/CS_URS_2024_01/997013501" TargetMode="External" /><Relationship Id="rId21" Type="http://schemas.openxmlformats.org/officeDocument/2006/relationships/hyperlink" Target="https://podminky.urs.cz/item/CS_URS_2024_01/997013509" TargetMode="External" /><Relationship Id="rId22" Type="http://schemas.openxmlformats.org/officeDocument/2006/relationships/hyperlink" Target="https://podminky.urs.cz/item/CS_URS_2024_01/997013635" TargetMode="External" /><Relationship Id="rId23" Type="http://schemas.openxmlformats.org/officeDocument/2006/relationships/hyperlink" Target="https://podminky.urs.cz/item/CS_URS_2024_01/998018002" TargetMode="External" /><Relationship Id="rId24" Type="http://schemas.openxmlformats.org/officeDocument/2006/relationships/hyperlink" Target="https://podminky.urs.cz/item/CS_URS_2024_01/721100911" TargetMode="External" /><Relationship Id="rId25" Type="http://schemas.openxmlformats.org/officeDocument/2006/relationships/hyperlink" Target="https://podminky.urs.cz/item/CS_URS_2024_01/721140802" TargetMode="External" /><Relationship Id="rId26" Type="http://schemas.openxmlformats.org/officeDocument/2006/relationships/hyperlink" Target="https://podminky.urs.cz/item/CS_URS_2024_01/721140806" TargetMode="External" /><Relationship Id="rId27" Type="http://schemas.openxmlformats.org/officeDocument/2006/relationships/hyperlink" Target="https://podminky.urs.cz/item/CS_URS_2024_01/721140913" TargetMode="External" /><Relationship Id="rId28" Type="http://schemas.openxmlformats.org/officeDocument/2006/relationships/hyperlink" Target="https://podminky.urs.cz/item/CS_URS_2024_01/721140915" TargetMode="External" /><Relationship Id="rId29" Type="http://schemas.openxmlformats.org/officeDocument/2006/relationships/hyperlink" Target="https://podminky.urs.cz/item/CS_URS_2024_01/721140916" TargetMode="External" /><Relationship Id="rId30" Type="http://schemas.openxmlformats.org/officeDocument/2006/relationships/hyperlink" Target="https://podminky.urs.cz/item/CS_URS_2024_01/721171803" TargetMode="External" /><Relationship Id="rId31" Type="http://schemas.openxmlformats.org/officeDocument/2006/relationships/hyperlink" Target="https://podminky.urs.cz/item/CS_URS_2024_01/721171808" TargetMode="External" /><Relationship Id="rId32" Type="http://schemas.openxmlformats.org/officeDocument/2006/relationships/hyperlink" Target="https://podminky.urs.cz/item/CS_URS_2024_01/721171914" TargetMode="External" /><Relationship Id="rId33" Type="http://schemas.openxmlformats.org/officeDocument/2006/relationships/hyperlink" Target="https://podminky.urs.cz/item/CS_URS_2024_01/721171915" TargetMode="External" /><Relationship Id="rId34" Type="http://schemas.openxmlformats.org/officeDocument/2006/relationships/hyperlink" Target="https://podminky.urs.cz/item/CS_URS_2024_01/721173401" TargetMode="External" /><Relationship Id="rId35" Type="http://schemas.openxmlformats.org/officeDocument/2006/relationships/hyperlink" Target="https://podminky.urs.cz/item/CS_URS_2024_01/721173402" TargetMode="External" /><Relationship Id="rId36" Type="http://schemas.openxmlformats.org/officeDocument/2006/relationships/hyperlink" Target="https://podminky.urs.cz/item/CS_URS_2024_01/721174024" TargetMode="External" /><Relationship Id="rId37" Type="http://schemas.openxmlformats.org/officeDocument/2006/relationships/hyperlink" Target="https://podminky.urs.cz/item/CS_URS_2024_01/721174025" TargetMode="External" /><Relationship Id="rId38" Type="http://schemas.openxmlformats.org/officeDocument/2006/relationships/hyperlink" Target="https://podminky.urs.cz/item/CS_URS_2024_01/721174041" TargetMode="External" /><Relationship Id="rId39" Type="http://schemas.openxmlformats.org/officeDocument/2006/relationships/hyperlink" Target="https://podminky.urs.cz/item/CS_URS_2024_01/721174042" TargetMode="External" /><Relationship Id="rId40" Type="http://schemas.openxmlformats.org/officeDocument/2006/relationships/hyperlink" Target="https://podminky.urs.cz/item/CS_URS_2024_01/721174043" TargetMode="External" /><Relationship Id="rId41" Type="http://schemas.openxmlformats.org/officeDocument/2006/relationships/hyperlink" Target="https://podminky.urs.cz/item/CS_URS_2024_01/721174044" TargetMode="External" /><Relationship Id="rId42" Type="http://schemas.openxmlformats.org/officeDocument/2006/relationships/hyperlink" Target="https://podminky.urs.cz/item/CS_URS_2024_01/721174045" TargetMode="External" /><Relationship Id="rId43" Type="http://schemas.openxmlformats.org/officeDocument/2006/relationships/hyperlink" Target="https://podminky.urs.cz/item/CS_URS_2024_01/721175211" TargetMode="External" /><Relationship Id="rId44" Type="http://schemas.openxmlformats.org/officeDocument/2006/relationships/hyperlink" Target="https://podminky.urs.cz/item/CS_URS_2024_01/721194103" TargetMode="External" /><Relationship Id="rId45" Type="http://schemas.openxmlformats.org/officeDocument/2006/relationships/hyperlink" Target="https://podminky.urs.cz/item/CS_URS_2024_01/721194104" TargetMode="External" /><Relationship Id="rId46" Type="http://schemas.openxmlformats.org/officeDocument/2006/relationships/hyperlink" Target="https://podminky.urs.cz/item/CS_URS_2024_01/721194105" TargetMode="External" /><Relationship Id="rId47" Type="http://schemas.openxmlformats.org/officeDocument/2006/relationships/hyperlink" Target="https://podminky.urs.cz/item/CS_URS_2024_01/721194109" TargetMode="External" /><Relationship Id="rId48" Type="http://schemas.openxmlformats.org/officeDocument/2006/relationships/hyperlink" Target="https://podminky.urs.cz/item/CS_URS_2024_01/721210813" TargetMode="External" /><Relationship Id="rId49" Type="http://schemas.openxmlformats.org/officeDocument/2006/relationships/hyperlink" Target="https://podminky.urs.cz/item/CS_URS_2024_01/721229111" TargetMode="External" /><Relationship Id="rId50" Type="http://schemas.openxmlformats.org/officeDocument/2006/relationships/hyperlink" Target="https://podminky.urs.cz/item/CS_URS_2024_01/721290111" TargetMode="External" /><Relationship Id="rId51" Type="http://schemas.openxmlformats.org/officeDocument/2006/relationships/hyperlink" Target="https://podminky.urs.cz/item/CS_URS_2024_01/998721122" TargetMode="External" /><Relationship Id="rId52" Type="http://schemas.openxmlformats.org/officeDocument/2006/relationships/hyperlink" Target="https://podminky.urs.cz/item/CS_URS_2024_01/722130106" TargetMode="External" /><Relationship Id="rId53" Type="http://schemas.openxmlformats.org/officeDocument/2006/relationships/hyperlink" Target="https://podminky.urs.cz/item/CS_URS_2024_01/722130107" TargetMode="External" /><Relationship Id="rId54" Type="http://schemas.openxmlformats.org/officeDocument/2006/relationships/hyperlink" Target="https://podminky.urs.cz/item/CS_URS_2024_01/722130802" TargetMode="External" /><Relationship Id="rId55" Type="http://schemas.openxmlformats.org/officeDocument/2006/relationships/hyperlink" Target="https://podminky.urs.cz/item/CS_URS_2024_01/722131942" TargetMode="External" /><Relationship Id="rId56" Type="http://schemas.openxmlformats.org/officeDocument/2006/relationships/hyperlink" Target="https://podminky.urs.cz/item/CS_URS_2024_01/722131946" TargetMode="External" /><Relationship Id="rId57" Type="http://schemas.openxmlformats.org/officeDocument/2006/relationships/hyperlink" Target="https://podminky.urs.cz/item/CS_URS_2024_01/722170804" TargetMode="External" /><Relationship Id="rId58" Type="http://schemas.openxmlformats.org/officeDocument/2006/relationships/hyperlink" Target="https://podminky.urs.cz/item/CS_URS_2024_01/722174002" TargetMode="External" /><Relationship Id="rId59" Type="http://schemas.openxmlformats.org/officeDocument/2006/relationships/hyperlink" Target="https://podminky.urs.cz/item/CS_URS_2024_01/722174003" TargetMode="External" /><Relationship Id="rId60" Type="http://schemas.openxmlformats.org/officeDocument/2006/relationships/hyperlink" Target="https://podminky.urs.cz/item/CS_URS_2024_01/722174004" TargetMode="External" /><Relationship Id="rId61" Type="http://schemas.openxmlformats.org/officeDocument/2006/relationships/hyperlink" Target="https://podminky.urs.cz/item/CS_URS_2024_01/722174005" TargetMode="External" /><Relationship Id="rId62" Type="http://schemas.openxmlformats.org/officeDocument/2006/relationships/hyperlink" Target="https://podminky.urs.cz/item/CS_URS_2024_01/722174006" TargetMode="External" /><Relationship Id="rId63" Type="http://schemas.openxmlformats.org/officeDocument/2006/relationships/hyperlink" Target="https://podminky.urs.cz/item/CS_URS_2024_01/722175002" TargetMode="External" /><Relationship Id="rId64" Type="http://schemas.openxmlformats.org/officeDocument/2006/relationships/hyperlink" Target="https://podminky.urs.cz/item/CS_URS_2024_01/722175003" TargetMode="External" /><Relationship Id="rId65" Type="http://schemas.openxmlformats.org/officeDocument/2006/relationships/hyperlink" Target="https://podminky.urs.cz/item/CS_URS_2024_01/722175004" TargetMode="External" /><Relationship Id="rId66" Type="http://schemas.openxmlformats.org/officeDocument/2006/relationships/hyperlink" Target="https://podminky.urs.cz/item/CS_URS_2024_01/722175005" TargetMode="External" /><Relationship Id="rId67" Type="http://schemas.openxmlformats.org/officeDocument/2006/relationships/hyperlink" Target="https://podminky.urs.cz/item/CS_URS_2024_01/722181211" TargetMode="External" /><Relationship Id="rId68" Type="http://schemas.openxmlformats.org/officeDocument/2006/relationships/hyperlink" Target="https://podminky.urs.cz/item/CS_URS_2024_01/722181212" TargetMode="External" /><Relationship Id="rId69" Type="http://schemas.openxmlformats.org/officeDocument/2006/relationships/hyperlink" Target="https://podminky.urs.cz/item/CS_URS_2024_01/722181222" TargetMode="External" /><Relationship Id="rId70" Type="http://schemas.openxmlformats.org/officeDocument/2006/relationships/hyperlink" Target="https://podminky.urs.cz/item/CS_URS_2024_01/722181223" TargetMode="External" /><Relationship Id="rId71" Type="http://schemas.openxmlformats.org/officeDocument/2006/relationships/hyperlink" Target="https://podminky.urs.cz/item/CS_URS_2024_01/722181231" TargetMode="External" /><Relationship Id="rId72" Type="http://schemas.openxmlformats.org/officeDocument/2006/relationships/hyperlink" Target="https://podminky.urs.cz/item/CS_URS_2024_01/722181232" TargetMode="External" /><Relationship Id="rId73" Type="http://schemas.openxmlformats.org/officeDocument/2006/relationships/hyperlink" Target="https://podminky.urs.cz/item/CS_URS_2024_01/722181241" TargetMode="External" /><Relationship Id="rId74" Type="http://schemas.openxmlformats.org/officeDocument/2006/relationships/hyperlink" Target="https://podminky.urs.cz/item/CS_URS_2024_01/722181242" TargetMode="External" /><Relationship Id="rId75" Type="http://schemas.openxmlformats.org/officeDocument/2006/relationships/hyperlink" Target="https://podminky.urs.cz/item/CS_URS_2024_01/722181812" TargetMode="External" /><Relationship Id="rId76" Type="http://schemas.openxmlformats.org/officeDocument/2006/relationships/hyperlink" Target="https://podminky.urs.cz/item/CS_URS_2024_01/722181851" TargetMode="External" /><Relationship Id="rId77" Type="http://schemas.openxmlformats.org/officeDocument/2006/relationships/hyperlink" Target="https://podminky.urs.cz/item/CS_URS_2024_01/722190401" TargetMode="External" /><Relationship Id="rId78" Type="http://schemas.openxmlformats.org/officeDocument/2006/relationships/hyperlink" Target="https://podminky.urs.cz/item/CS_URS_2024_01/722220111" TargetMode="External" /><Relationship Id="rId79" Type="http://schemas.openxmlformats.org/officeDocument/2006/relationships/hyperlink" Target="https://podminky.urs.cz/item/CS_URS_2024_01/722220121" TargetMode="External" /><Relationship Id="rId80" Type="http://schemas.openxmlformats.org/officeDocument/2006/relationships/hyperlink" Target="https://podminky.urs.cz/item/CS_URS_2024_01/722220861" TargetMode="External" /><Relationship Id="rId81" Type="http://schemas.openxmlformats.org/officeDocument/2006/relationships/hyperlink" Target="https://podminky.urs.cz/item/CS_URS_2024_01/722224115" TargetMode="External" /><Relationship Id="rId82" Type="http://schemas.openxmlformats.org/officeDocument/2006/relationships/hyperlink" Target="https://podminky.urs.cz/item/CS_URS_2024_01/722224116" TargetMode="External" /><Relationship Id="rId83" Type="http://schemas.openxmlformats.org/officeDocument/2006/relationships/hyperlink" Target="https://podminky.urs.cz/item/CS_URS_2024_01/722231072" TargetMode="External" /><Relationship Id="rId84" Type="http://schemas.openxmlformats.org/officeDocument/2006/relationships/hyperlink" Target="https://podminky.urs.cz/item/CS_URS_2024_01/722231073" TargetMode="External" /><Relationship Id="rId85" Type="http://schemas.openxmlformats.org/officeDocument/2006/relationships/hyperlink" Target="https://podminky.urs.cz/item/CS_URS_2024_01/722231142" TargetMode="External" /><Relationship Id="rId86" Type="http://schemas.openxmlformats.org/officeDocument/2006/relationships/hyperlink" Target="https://podminky.urs.cz/item/CS_URS_2024_01/722232043" TargetMode="External" /><Relationship Id="rId87" Type="http://schemas.openxmlformats.org/officeDocument/2006/relationships/hyperlink" Target="https://podminky.urs.cz/item/CS_URS_2024_01/722232044" TargetMode="External" /><Relationship Id="rId88" Type="http://schemas.openxmlformats.org/officeDocument/2006/relationships/hyperlink" Target="https://podminky.urs.cz/item/CS_URS_2024_01/722232061" TargetMode="External" /><Relationship Id="rId89" Type="http://schemas.openxmlformats.org/officeDocument/2006/relationships/hyperlink" Target="https://podminky.urs.cz/item/CS_URS_2024_01/722232062" TargetMode="External" /><Relationship Id="rId90" Type="http://schemas.openxmlformats.org/officeDocument/2006/relationships/hyperlink" Target="https://podminky.urs.cz/item/CS_URS_2024_01/722232063" TargetMode="External" /><Relationship Id="rId91" Type="http://schemas.openxmlformats.org/officeDocument/2006/relationships/hyperlink" Target="https://podminky.urs.cz/item/CS_URS_2024_01/722232064" TargetMode="External" /><Relationship Id="rId92" Type="http://schemas.openxmlformats.org/officeDocument/2006/relationships/hyperlink" Target="https://podminky.urs.cz/item/CS_URS_2024_01/722234263" TargetMode="External" /><Relationship Id="rId93" Type="http://schemas.openxmlformats.org/officeDocument/2006/relationships/hyperlink" Target="https://podminky.urs.cz/item/CS_URS_2024_01/722234264" TargetMode="External" /><Relationship Id="rId94" Type="http://schemas.openxmlformats.org/officeDocument/2006/relationships/hyperlink" Target="https://podminky.urs.cz/item/CS_URS_2024_01/722250132" TargetMode="External" /><Relationship Id="rId95" Type="http://schemas.openxmlformats.org/officeDocument/2006/relationships/hyperlink" Target="https://podminky.urs.cz/item/CS_URS_2024_01/722290226" TargetMode="External" /><Relationship Id="rId96" Type="http://schemas.openxmlformats.org/officeDocument/2006/relationships/hyperlink" Target="https://podminky.urs.cz/item/CS_URS_2024_01/722290229" TargetMode="External" /><Relationship Id="rId97" Type="http://schemas.openxmlformats.org/officeDocument/2006/relationships/hyperlink" Target="https://podminky.urs.cz/item/CS_URS_2024_01/722290234" TargetMode="External" /><Relationship Id="rId98" Type="http://schemas.openxmlformats.org/officeDocument/2006/relationships/hyperlink" Target="https://podminky.urs.cz/item/CS_URS_2024_01/722290246" TargetMode="External" /><Relationship Id="rId99" Type="http://schemas.openxmlformats.org/officeDocument/2006/relationships/hyperlink" Target="https://podminky.urs.cz/item/CS_URS_2024_01/722290249" TargetMode="External" /><Relationship Id="rId100" Type="http://schemas.openxmlformats.org/officeDocument/2006/relationships/hyperlink" Target="https://podminky.urs.cz/item/CS_URS_2024_01/998722122" TargetMode="External" /><Relationship Id="rId101" Type="http://schemas.openxmlformats.org/officeDocument/2006/relationships/hyperlink" Target="https://podminky.urs.cz/item/CS_URS_2024_01/725110814" TargetMode="External" /><Relationship Id="rId102" Type="http://schemas.openxmlformats.org/officeDocument/2006/relationships/hyperlink" Target="https://podminky.urs.cz/item/CS_URS_2024_01/725119122" TargetMode="External" /><Relationship Id="rId103" Type="http://schemas.openxmlformats.org/officeDocument/2006/relationships/hyperlink" Target="https://podminky.urs.cz/item/CS_URS_2024_01/725119125" TargetMode="External" /><Relationship Id="rId104" Type="http://schemas.openxmlformats.org/officeDocument/2006/relationships/hyperlink" Target="https://podminky.urs.cz/item/CS_URS_2024_01/725119131" TargetMode="External" /><Relationship Id="rId105" Type="http://schemas.openxmlformats.org/officeDocument/2006/relationships/hyperlink" Target="https://podminky.urs.cz/item/CS_URS_2024_01/725122817" TargetMode="External" /><Relationship Id="rId106" Type="http://schemas.openxmlformats.org/officeDocument/2006/relationships/hyperlink" Target="https://podminky.urs.cz/item/CS_URS_2024_01/725129101" TargetMode="External" /><Relationship Id="rId107" Type="http://schemas.openxmlformats.org/officeDocument/2006/relationships/hyperlink" Target="https://podminky.urs.cz/item/CS_URS_2024_01/725210821" TargetMode="External" /><Relationship Id="rId108" Type="http://schemas.openxmlformats.org/officeDocument/2006/relationships/hyperlink" Target="https://podminky.urs.cz/item/CS_URS_2024_01/725219102" TargetMode="External" /><Relationship Id="rId109" Type="http://schemas.openxmlformats.org/officeDocument/2006/relationships/hyperlink" Target="https://podminky.urs.cz/item/CS_URS_2024_01/725220842" TargetMode="External" /><Relationship Id="rId110" Type="http://schemas.openxmlformats.org/officeDocument/2006/relationships/hyperlink" Target="https://podminky.urs.cz/item/CS_URS_2024_01/725241901" TargetMode="External" /><Relationship Id="rId111" Type="http://schemas.openxmlformats.org/officeDocument/2006/relationships/hyperlink" Target="https://podminky.urs.cz/item/CS_URS_2024_01/725244907" TargetMode="External" /><Relationship Id="rId112" Type="http://schemas.openxmlformats.org/officeDocument/2006/relationships/hyperlink" Target="https://podminky.urs.cz/item/CS_URS_2024_01/725310821" TargetMode="External" /><Relationship Id="rId113" Type="http://schemas.openxmlformats.org/officeDocument/2006/relationships/hyperlink" Target="https://podminky.urs.cz/item/CS_URS_2024_01/725319111" TargetMode="External" /><Relationship Id="rId114" Type="http://schemas.openxmlformats.org/officeDocument/2006/relationships/hyperlink" Target="https://podminky.urs.cz/item/CS_URS_2024_01/725330820" TargetMode="External" /><Relationship Id="rId115" Type="http://schemas.openxmlformats.org/officeDocument/2006/relationships/hyperlink" Target="https://podminky.urs.cz/item/CS_URS_2024_01/725339111" TargetMode="External" /><Relationship Id="rId116" Type="http://schemas.openxmlformats.org/officeDocument/2006/relationships/hyperlink" Target="https://podminky.urs.cz/item/CS_URS_2024_01/725530811" TargetMode="External" /><Relationship Id="rId117" Type="http://schemas.openxmlformats.org/officeDocument/2006/relationships/hyperlink" Target="https://podminky.urs.cz/item/CS_URS_2024_01/725530831" TargetMode="External" /><Relationship Id="rId118" Type="http://schemas.openxmlformats.org/officeDocument/2006/relationships/hyperlink" Target="https://podminky.urs.cz/item/CS_URS_2024_01/725539201" TargetMode="External" /><Relationship Id="rId119" Type="http://schemas.openxmlformats.org/officeDocument/2006/relationships/hyperlink" Target="https://podminky.urs.cz/item/CS_URS_2024_01/725810811" TargetMode="External" /><Relationship Id="rId120" Type="http://schemas.openxmlformats.org/officeDocument/2006/relationships/hyperlink" Target="https://podminky.urs.cz/item/CS_URS_2024_01/725819401" TargetMode="External" /><Relationship Id="rId121" Type="http://schemas.openxmlformats.org/officeDocument/2006/relationships/hyperlink" Target="https://podminky.urs.cz/item/CS_URS_2024_01/725820801" TargetMode="External" /><Relationship Id="rId122" Type="http://schemas.openxmlformats.org/officeDocument/2006/relationships/hyperlink" Target="https://podminky.urs.cz/item/CS_URS_2024_01/725820802" TargetMode="External" /><Relationship Id="rId123" Type="http://schemas.openxmlformats.org/officeDocument/2006/relationships/hyperlink" Target="https://podminky.urs.cz/item/CS_URS_2024_01/725829101" TargetMode="External" /><Relationship Id="rId124" Type="http://schemas.openxmlformats.org/officeDocument/2006/relationships/hyperlink" Target="https://podminky.urs.cz/item/CS_URS_2024_01/725829111" TargetMode="External" /><Relationship Id="rId125" Type="http://schemas.openxmlformats.org/officeDocument/2006/relationships/hyperlink" Target="https://podminky.urs.cz/item/CS_URS_2024_01/725829131" TargetMode="External" /><Relationship Id="rId126" Type="http://schemas.openxmlformats.org/officeDocument/2006/relationships/hyperlink" Target="https://podminky.urs.cz/item/CS_URS_2024_01/725840850" TargetMode="External" /><Relationship Id="rId127" Type="http://schemas.openxmlformats.org/officeDocument/2006/relationships/hyperlink" Target="https://podminky.urs.cz/item/CS_URS_2024_01/725840860" TargetMode="External" /><Relationship Id="rId128" Type="http://schemas.openxmlformats.org/officeDocument/2006/relationships/hyperlink" Target="https://podminky.urs.cz/item/CS_URS_2024_01/725849411" TargetMode="External" /><Relationship Id="rId129" Type="http://schemas.openxmlformats.org/officeDocument/2006/relationships/hyperlink" Target="https://podminky.urs.cz/item/CS_URS_2024_01/725850800" TargetMode="External" /><Relationship Id="rId130" Type="http://schemas.openxmlformats.org/officeDocument/2006/relationships/hyperlink" Target="https://podminky.urs.cz/item/CS_URS_2024_01/725859102" TargetMode="External" /><Relationship Id="rId131" Type="http://schemas.openxmlformats.org/officeDocument/2006/relationships/hyperlink" Target="https://podminky.urs.cz/item/CS_URS_2024_01/725860811" TargetMode="External" /><Relationship Id="rId132" Type="http://schemas.openxmlformats.org/officeDocument/2006/relationships/hyperlink" Target="https://podminky.urs.cz/item/CS_URS_2024_01/725865312" TargetMode="External" /><Relationship Id="rId133" Type="http://schemas.openxmlformats.org/officeDocument/2006/relationships/hyperlink" Target="https://podminky.urs.cz/item/CS_URS_2024_01/725869101" TargetMode="External" /><Relationship Id="rId134" Type="http://schemas.openxmlformats.org/officeDocument/2006/relationships/hyperlink" Target="https://podminky.urs.cz/item/CS_URS_2024_01/725869204" TargetMode="External" /><Relationship Id="rId135" Type="http://schemas.openxmlformats.org/officeDocument/2006/relationships/hyperlink" Target="https://podminky.urs.cz/item/CS_URS_2024_01/998725122" TargetMode="External" /><Relationship Id="rId136" Type="http://schemas.openxmlformats.org/officeDocument/2006/relationships/hyperlink" Target="https://podminky.urs.cz/item/CS_URS_2024_01/726131041" TargetMode="External" /><Relationship Id="rId137" Type="http://schemas.openxmlformats.org/officeDocument/2006/relationships/hyperlink" Target="https://podminky.urs.cz/item/CS_URS_2024_01/726191001" TargetMode="External" /><Relationship Id="rId138" Type="http://schemas.openxmlformats.org/officeDocument/2006/relationships/hyperlink" Target="https://podminky.urs.cz/item/CS_URS_2024_01/726191002" TargetMode="External" /><Relationship Id="rId139" Type="http://schemas.openxmlformats.org/officeDocument/2006/relationships/hyperlink" Target="https://podminky.urs.cz/item/CS_URS_2024_01/726191011" TargetMode="External" /><Relationship Id="rId140" Type="http://schemas.openxmlformats.org/officeDocument/2006/relationships/hyperlink" Target="https://podminky.urs.cz/item/CS_URS_2024_01/998726132" TargetMode="External" /><Relationship Id="rId141" Type="http://schemas.openxmlformats.org/officeDocument/2006/relationships/hyperlink" Target="https://podminky.urs.cz/item/CS_URS_2024_01/732420811" TargetMode="External" /><Relationship Id="rId142" Type="http://schemas.openxmlformats.org/officeDocument/2006/relationships/hyperlink" Target="https://podminky.urs.cz/item/CS_URS_2024_01/732429212" TargetMode="External" /><Relationship Id="rId143" Type="http://schemas.openxmlformats.org/officeDocument/2006/relationships/hyperlink" Target="https://podminky.urs.cz/item/CS_URS_2024_01/998732122" TargetMode="External" /><Relationship Id="rId144" Type="http://schemas.openxmlformats.org/officeDocument/2006/relationships/hyperlink" Target="https://podminky.urs.cz/item/CS_URS_2024_01/735111810" TargetMode="External" /><Relationship Id="rId145" Type="http://schemas.openxmlformats.org/officeDocument/2006/relationships/hyperlink" Target="https://podminky.urs.cz/item/CS_URS_2024_01/735191902" TargetMode="External" /><Relationship Id="rId146" Type="http://schemas.openxmlformats.org/officeDocument/2006/relationships/hyperlink" Target="https://podminky.urs.cz/item/CS_URS_2024_01/735191904" TargetMode="External" /><Relationship Id="rId147" Type="http://schemas.openxmlformats.org/officeDocument/2006/relationships/hyperlink" Target="https://podminky.urs.cz/item/CS_URS_2024_01/735191905" TargetMode="External" /><Relationship Id="rId148" Type="http://schemas.openxmlformats.org/officeDocument/2006/relationships/hyperlink" Target="https://podminky.urs.cz/item/CS_URS_2024_01/735191910" TargetMode="External" /><Relationship Id="rId149" Type="http://schemas.openxmlformats.org/officeDocument/2006/relationships/hyperlink" Target="https://podminky.urs.cz/item/CS_URS_2024_01/735192911" TargetMode="External" /><Relationship Id="rId150" Type="http://schemas.openxmlformats.org/officeDocument/2006/relationships/hyperlink" Target="https://podminky.urs.cz/item/CS_URS_2024_01/735494811" TargetMode="External" /><Relationship Id="rId151" Type="http://schemas.openxmlformats.org/officeDocument/2006/relationships/hyperlink" Target="https://podminky.urs.cz/item/CS_URS_2024_01/763172352" TargetMode="External" /><Relationship Id="rId152" Type="http://schemas.openxmlformats.org/officeDocument/2006/relationships/hyperlink" Target="https://podminky.urs.cz/item/CS_URS_2024_01/998763332" TargetMode="External" /><Relationship Id="rId153" Type="http://schemas.openxmlformats.org/officeDocument/2006/relationships/hyperlink" Target="https://podminky.urs.cz/item/CS_URS_2024_01/767646411" TargetMode="External" /><Relationship Id="rId154" Type="http://schemas.openxmlformats.org/officeDocument/2006/relationships/hyperlink" Target="https://podminky.urs.cz/item/CS_URS_2024_01/767995111" TargetMode="External" /><Relationship Id="rId155" Type="http://schemas.openxmlformats.org/officeDocument/2006/relationships/hyperlink" Target="https://podminky.urs.cz/item/CS_URS_2024_01/998767122" TargetMode="External" /><Relationship Id="rId156" Type="http://schemas.openxmlformats.org/officeDocument/2006/relationships/hyperlink" Target="https://podminky.urs.cz/item/CS_URS_2024_01/783601347" TargetMode="External" /><Relationship Id="rId157" Type="http://schemas.openxmlformats.org/officeDocument/2006/relationships/hyperlink" Target="https://podminky.urs.cz/item/CS_URS_2024_01/783601441" TargetMode="External" /><Relationship Id="rId158" Type="http://schemas.openxmlformats.org/officeDocument/2006/relationships/hyperlink" Target="https://podminky.urs.cz/item/CS_URS_2024_01/783601715" TargetMode="External" /><Relationship Id="rId159" Type="http://schemas.openxmlformats.org/officeDocument/2006/relationships/hyperlink" Target="https://podminky.urs.cz/item/CS_URS_2024_01/783617147" TargetMode="External" /><Relationship Id="rId160" Type="http://schemas.openxmlformats.org/officeDocument/2006/relationships/hyperlink" Target="https://podminky.urs.cz/item/CS_URS_2024_01/783617615" TargetMode="External" /><Relationship Id="rId16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741112061" TargetMode="External" /><Relationship Id="rId2" Type="http://schemas.openxmlformats.org/officeDocument/2006/relationships/hyperlink" Target="https://podminky.urs.cz/item/CS_URS_2024_01/741112103" TargetMode="External" /><Relationship Id="rId3" Type="http://schemas.openxmlformats.org/officeDocument/2006/relationships/hyperlink" Target="https://podminky.urs.cz/item/CS_URS_2024_01/741122011" TargetMode="External" /><Relationship Id="rId4" Type="http://schemas.openxmlformats.org/officeDocument/2006/relationships/hyperlink" Target="https://podminky.urs.cz/item/CS_URS_2024_01/741122015" TargetMode="External" /><Relationship Id="rId5" Type="http://schemas.openxmlformats.org/officeDocument/2006/relationships/hyperlink" Target="https://podminky.urs.cz/item/CS_URS_2024_01/741122016" TargetMode="External" /><Relationship Id="rId6" Type="http://schemas.openxmlformats.org/officeDocument/2006/relationships/hyperlink" Target="https://podminky.urs.cz/item/CS_URS_2024_01/741210102" TargetMode="External" /><Relationship Id="rId7" Type="http://schemas.openxmlformats.org/officeDocument/2006/relationships/hyperlink" Target="https://podminky.urs.cz/item/CS_URS_2024_01/741313011" TargetMode="External" /><Relationship Id="rId8" Type="http://schemas.openxmlformats.org/officeDocument/2006/relationships/hyperlink" Target="https://podminky.urs.cz/item/CS_URS_2024_01/998741122" TargetMode="External" /><Relationship Id="rId9" Type="http://schemas.openxmlformats.org/officeDocument/2006/relationships/hyperlink" Target="https://podminky.urs.cz/item/CS_URS_2024_01/460941221" TargetMode="External" /><Relationship Id="rId10" Type="http://schemas.openxmlformats.org/officeDocument/2006/relationships/hyperlink" Target="https://podminky.urs.cz/item/CS_URS_2024_01/468081334" TargetMode="External" /><Relationship Id="rId11" Type="http://schemas.openxmlformats.org/officeDocument/2006/relationships/hyperlink" Target="https://podminky.urs.cz/item/CS_URS_2024_01/468091312" TargetMode="External" /><Relationship Id="rId12" Type="http://schemas.openxmlformats.org/officeDocument/2006/relationships/hyperlink" Target="https://podminky.urs.cz/item/CS_URS_2024_01/468094112" TargetMode="External" /><Relationship Id="rId13" Type="http://schemas.openxmlformats.org/officeDocument/2006/relationships/hyperlink" Target="https://podminky.urs.cz/item/CS_URS_2024_01/468101421" TargetMode="External" /><Relationship Id="rId14" Type="http://schemas.openxmlformats.org/officeDocument/2006/relationships/hyperlink" Target="https://podminky.urs.cz/item/CS_URS_2024_01/469971111" TargetMode="External" /><Relationship Id="rId15" Type="http://schemas.openxmlformats.org/officeDocument/2006/relationships/hyperlink" Target="https://podminky.urs.cz/item/CS_URS_2024_01/469971121" TargetMode="External" /><Relationship Id="rId16" Type="http://schemas.openxmlformats.org/officeDocument/2006/relationships/hyperlink" Target="https://podminky.urs.cz/item/CS_URS_2024_01/469972111" TargetMode="External" /><Relationship Id="rId17" Type="http://schemas.openxmlformats.org/officeDocument/2006/relationships/hyperlink" Target="https://podminky.urs.cz/item/CS_URS_2024_01/469972121" TargetMode="External" /><Relationship Id="rId18" Type="http://schemas.openxmlformats.org/officeDocument/2006/relationships/hyperlink" Target="https://podminky.urs.cz/item/CS_URS_2024_01/469973123" TargetMode="External" /><Relationship Id="rId19" Type="http://schemas.openxmlformats.org/officeDocument/2006/relationships/hyperlink" Target="https://podminky.urs.cz/item/CS_URS_2024_01/HZS2231" TargetMode="External" /><Relationship Id="rId20" Type="http://schemas.openxmlformats.org/officeDocument/2006/relationships/hyperlink" Target="https://podminky.urs.cz/item/CS_URS_2024_01/HZS4211" TargetMode="External" /><Relationship Id="rId2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45203000" TargetMode="External" /><Relationship Id="rId4" Type="http://schemas.openxmlformats.org/officeDocument/2006/relationships/hyperlink" Target="https://podminky.urs.cz/item/CS_URS_2024_01/045303000" TargetMode="External" /><Relationship Id="rId5" Type="http://schemas.openxmlformats.org/officeDocument/2006/relationships/hyperlink" Target="https://podminky.urs.cz/item/CS_URS_2024_01/065002000" TargetMode="External" /><Relationship Id="rId6" Type="http://schemas.openxmlformats.org/officeDocument/2006/relationships/hyperlink" Target="https://podminky.urs.cz/item/CS_URS_2024_01/071103000" TargetMode="External" /><Relationship Id="rId7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="2" customFormat="1" ht="25.92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20240215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Rekonstrukce a modernizace ZTI ZUŠ Šmeralova 489/32, Karlovy Vary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Šmeralova 489/32, Karlovy Vary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 "","",AN8)</f>
        <v>15. 2. 2024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Statutární město Karlovy Vary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Ing. Michaela Pelikánová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Bc. Martin Frous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Stavební část'!J30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'01 - Stavební část'!P93</f>
        <v>0</v>
      </c>
      <c r="AV55" s="123">
        <f>'01 - Stavební část'!J33</f>
        <v>0</v>
      </c>
      <c r="AW55" s="123">
        <f>'01 - Stavební část'!J34</f>
        <v>0</v>
      </c>
      <c r="AX55" s="123">
        <f>'01 - Stavební část'!J35</f>
        <v>0</v>
      </c>
      <c r="AY55" s="123">
        <f>'01 - Stavební část'!J36</f>
        <v>0</v>
      </c>
      <c r="AZ55" s="123">
        <f>'01 - Stavební část'!F33</f>
        <v>0</v>
      </c>
      <c r="BA55" s="123">
        <f>'01 - Stavební část'!F34</f>
        <v>0</v>
      </c>
      <c r="BB55" s="123">
        <f>'01 - Stavební část'!F35</f>
        <v>0</v>
      </c>
      <c r="BC55" s="123">
        <f>'01 - Stavební část'!F36</f>
        <v>0</v>
      </c>
      <c r="BD55" s="125">
        <f>'01 - Stavební část'!F37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Zdravotně technické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'02 - Zdravotně technické ...'!P96</f>
        <v>0</v>
      </c>
      <c r="AV56" s="123">
        <f>'02 - Zdravotně technické ...'!J33</f>
        <v>0</v>
      </c>
      <c r="AW56" s="123">
        <f>'02 - Zdravotně technické ...'!J34</f>
        <v>0</v>
      </c>
      <c r="AX56" s="123">
        <f>'02 - Zdravotně technické ...'!J35</f>
        <v>0</v>
      </c>
      <c r="AY56" s="123">
        <f>'02 - Zdravotně technické ...'!J36</f>
        <v>0</v>
      </c>
      <c r="AZ56" s="123">
        <f>'02 - Zdravotně technické ...'!F33</f>
        <v>0</v>
      </c>
      <c r="BA56" s="123">
        <f>'02 - Zdravotně technické ...'!F34</f>
        <v>0</v>
      </c>
      <c r="BB56" s="123">
        <f>'02 - Zdravotně technické ...'!F35</f>
        <v>0</v>
      </c>
      <c r="BC56" s="123">
        <f>'02 - Zdravotně technické ...'!F36</f>
        <v>0</v>
      </c>
      <c r="BD56" s="125">
        <f>'02 - Zdravotně technické ...'!F37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="7" customFormat="1" ht="16.5" customHeight="1">
      <c r="A57" s="114" t="s">
        <v>76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Elektroinstalace'!J30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2">
        <v>0</v>
      </c>
      <c r="AT57" s="123">
        <f>ROUND(SUM(AV57:AW57),2)</f>
        <v>0</v>
      </c>
      <c r="AU57" s="124">
        <f>'03 - Elektroinstalace'!P84</f>
        <v>0</v>
      </c>
      <c r="AV57" s="123">
        <f>'03 - Elektroinstalace'!J33</f>
        <v>0</v>
      </c>
      <c r="AW57" s="123">
        <f>'03 - Elektroinstalace'!J34</f>
        <v>0</v>
      </c>
      <c r="AX57" s="123">
        <f>'03 - Elektroinstalace'!J35</f>
        <v>0</v>
      </c>
      <c r="AY57" s="123">
        <f>'03 - Elektroinstalace'!J36</f>
        <v>0</v>
      </c>
      <c r="AZ57" s="123">
        <f>'03 - Elektroinstalace'!F33</f>
        <v>0</v>
      </c>
      <c r="BA57" s="123">
        <f>'03 - Elektroinstalace'!F34</f>
        <v>0</v>
      </c>
      <c r="BB57" s="123">
        <f>'03 - Elektroinstalace'!F35</f>
        <v>0</v>
      </c>
      <c r="BC57" s="123">
        <f>'03 - Elektroinstalace'!F36</f>
        <v>0</v>
      </c>
      <c r="BD57" s="125">
        <f>'03 - Elektroinstalace'!F37</f>
        <v>0</v>
      </c>
      <c r="BE57" s="7"/>
      <c r="BT57" s="126" t="s">
        <v>80</v>
      </c>
      <c r="BV57" s="126" t="s">
        <v>74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="7" customFormat="1" ht="16.5" customHeight="1">
      <c r="A58" s="114" t="s">
        <v>76</v>
      </c>
      <c r="B58" s="115"/>
      <c r="C58" s="116"/>
      <c r="D58" s="117" t="s">
        <v>89</v>
      </c>
      <c r="E58" s="117"/>
      <c r="F58" s="117"/>
      <c r="G58" s="117"/>
      <c r="H58" s="117"/>
      <c r="I58" s="118"/>
      <c r="J58" s="117" t="s">
        <v>90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Vedlejší a ostatní n...'!J30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79</v>
      </c>
      <c r="AR58" s="121"/>
      <c r="AS58" s="127">
        <v>0</v>
      </c>
      <c r="AT58" s="128">
        <f>ROUND(SUM(AV58:AW58),2)</f>
        <v>0</v>
      </c>
      <c r="AU58" s="129">
        <f>'04 - Vedlejší a ostatní n...'!P85</f>
        <v>0</v>
      </c>
      <c r="AV58" s="128">
        <f>'04 - Vedlejší a ostatní n...'!J33</f>
        <v>0</v>
      </c>
      <c r="AW58" s="128">
        <f>'04 - Vedlejší a ostatní n...'!J34</f>
        <v>0</v>
      </c>
      <c r="AX58" s="128">
        <f>'04 - Vedlejší a ostatní n...'!J35</f>
        <v>0</v>
      </c>
      <c r="AY58" s="128">
        <f>'04 - Vedlejší a ostatní n...'!J36</f>
        <v>0</v>
      </c>
      <c r="AZ58" s="128">
        <f>'04 - Vedlejší a ostatní n...'!F33</f>
        <v>0</v>
      </c>
      <c r="BA58" s="128">
        <f>'04 - Vedlejší a ostatní n...'!F34</f>
        <v>0</v>
      </c>
      <c r="BB58" s="128">
        <f>'04 - Vedlejší a ostatní n...'!F35</f>
        <v>0</v>
      </c>
      <c r="BC58" s="128">
        <f>'04 - Vedlejší a ostatní n...'!F36</f>
        <v>0</v>
      </c>
      <c r="BD58" s="130">
        <f>'04 - Vedlejší a ostatní n...'!F37</f>
        <v>0</v>
      </c>
      <c r="BE58" s="7"/>
      <c r="BT58" s="126" t="s">
        <v>80</v>
      </c>
      <c r="BV58" s="126" t="s">
        <v>74</v>
      </c>
      <c r="BW58" s="126" t="s">
        <v>91</v>
      </c>
      <c r="BX58" s="126" t="s">
        <v>5</v>
      </c>
      <c r="CL58" s="126" t="s">
        <v>19</v>
      </c>
      <c r="CM58" s="126" t="s">
        <v>82</v>
      </c>
    </row>
    <row r="59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="2" customFormat="1" ht="6.96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sheet="1" formatColumns="0" formatRows="0" objects="1" scenarios="1" spinCount="100000" saltValue="/MqhtvSbWnH1NnQqHjCCIBXfU4tpVSMx7Ag235/Ur98P5yR7Zqnw6zmzi0wPP6wtXY0DmhW9BpbgBY32bV7BIw==" hashValue="HwZ+O9hg1l6ClZ+02zg0hyF6F2krmhOKHajVr/SRL1HvmpdKzIVtriCWN66/cNvhBY1SE64zG2rInDFtIxAHeA==" algorithmName="SHA-512" password="CC35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Zdravotně technické ...'!C2" display="/"/>
    <hyperlink ref="A57" location="'03 - Elektroinstalace'!C2" display="/"/>
    <hyperlink ref="A58" location="'04 - Vedlejší a ostatní 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92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26.25" customHeight="1">
      <c r="B7" s="23"/>
      <c r="E7" s="136" t="str">
        <f>'Rekapitulace stavby'!K6</f>
        <v>Rekonstrukce a modernizace ZTI ZUŠ Šmeralova 489/32, Karlovy Vary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93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94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15. 2. 2024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ROUND(J93,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ROUND((SUM(BE93:BE1147)),  2)</f>
        <v>0</v>
      </c>
      <c r="G33" s="41"/>
      <c r="H33" s="41"/>
      <c r="I33" s="151">
        <v>0.20999999999999999</v>
      </c>
      <c r="J33" s="150">
        <f>ROUND(((SUM(BE93:BE1147))*I33),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ROUND((SUM(BF93:BF1147)),  2)</f>
        <v>0</v>
      </c>
      <c r="G34" s="41"/>
      <c r="H34" s="41"/>
      <c r="I34" s="151">
        <v>0.12</v>
      </c>
      <c r="J34" s="150">
        <f>ROUND(((SUM(BF93:BF1147))*I34),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ROUND((SUM(BG93:BG1147)),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ROUND((SUM(BH93:BH1147)),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ROUND((SUM(BI93:BI1147)),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95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26.25" customHeight="1">
      <c r="A48" s="41"/>
      <c r="B48" s="42"/>
      <c r="C48" s="43"/>
      <c r="D48" s="43"/>
      <c r="E48" s="163" t="str">
        <f>E7</f>
        <v>Rekonstrukce a modernizace ZTI ZUŠ Šmeralova 489/32, Karlovy Vary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93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01 - Stavební část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Šmeralova 489/32, Karlovy Vary</v>
      </c>
      <c r="G52" s="43"/>
      <c r="H52" s="43"/>
      <c r="I52" s="35" t="s">
        <v>23</v>
      </c>
      <c r="J52" s="75" t="str">
        <f>IF(J12="","",J12)</f>
        <v>15. 2. 2024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Michaela Pelikánová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Bc. Martin Frous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96</v>
      </c>
      <c r="D57" s="165"/>
      <c r="E57" s="165"/>
      <c r="F57" s="165"/>
      <c r="G57" s="165"/>
      <c r="H57" s="165"/>
      <c r="I57" s="165"/>
      <c r="J57" s="166" t="s">
        <v>97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98</v>
      </c>
    </row>
    <row r="60" s="9" customFormat="1" ht="24.96" customHeight="1">
      <c r="A60" s="9"/>
      <c r="B60" s="168"/>
      <c r="C60" s="169"/>
      <c r="D60" s="170" t="s">
        <v>99</v>
      </c>
      <c r="E60" s="171"/>
      <c r="F60" s="171"/>
      <c r="G60" s="171"/>
      <c r="H60" s="171"/>
      <c r="I60" s="171"/>
      <c r="J60" s="172">
        <f>J94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100</v>
      </c>
      <c r="E61" s="177"/>
      <c r="F61" s="177"/>
      <c r="G61" s="177"/>
      <c r="H61" s="177"/>
      <c r="I61" s="177"/>
      <c r="J61" s="178">
        <f>J95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101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102</v>
      </c>
      <c r="E63" s="177"/>
      <c r="F63" s="177"/>
      <c r="G63" s="177"/>
      <c r="H63" s="177"/>
      <c r="I63" s="177"/>
      <c r="J63" s="178">
        <f>J271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103</v>
      </c>
      <c r="E64" s="177"/>
      <c r="F64" s="177"/>
      <c r="G64" s="177"/>
      <c r="H64" s="177"/>
      <c r="I64" s="177"/>
      <c r="J64" s="178">
        <f>J300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104</v>
      </c>
      <c r="E65" s="177"/>
      <c r="F65" s="177"/>
      <c r="G65" s="177"/>
      <c r="H65" s="177"/>
      <c r="I65" s="177"/>
      <c r="J65" s="178">
        <f>J318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105</v>
      </c>
      <c r="E66" s="171"/>
      <c r="F66" s="171"/>
      <c r="G66" s="171"/>
      <c r="H66" s="171"/>
      <c r="I66" s="171"/>
      <c r="J66" s="172">
        <f>J322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106</v>
      </c>
      <c r="E67" s="177"/>
      <c r="F67" s="177"/>
      <c r="G67" s="177"/>
      <c r="H67" s="177"/>
      <c r="I67" s="177"/>
      <c r="J67" s="178">
        <f>J323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107</v>
      </c>
      <c r="E68" s="177"/>
      <c r="F68" s="177"/>
      <c r="G68" s="177"/>
      <c r="H68" s="177"/>
      <c r="I68" s="177"/>
      <c r="J68" s="178">
        <f>J403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108</v>
      </c>
      <c r="E69" s="177"/>
      <c r="F69" s="177"/>
      <c r="G69" s="177"/>
      <c r="H69" s="177"/>
      <c r="I69" s="177"/>
      <c r="J69" s="178">
        <f>J426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109</v>
      </c>
      <c r="E70" s="177"/>
      <c r="F70" s="177"/>
      <c r="G70" s="177"/>
      <c r="H70" s="177"/>
      <c r="I70" s="177"/>
      <c r="J70" s="178">
        <f>J666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4"/>
      <c r="C71" s="175"/>
      <c r="D71" s="176" t="s">
        <v>110</v>
      </c>
      <c r="E71" s="177"/>
      <c r="F71" s="177"/>
      <c r="G71" s="177"/>
      <c r="H71" s="177"/>
      <c r="I71" s="177"/>
      <c r="J71" s="178">
        <f>J673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4"/>
      <c r="C72" s="175"/>
      <c r="D72" s="176" t="s">
        <v>111</v>
      </c>
      <c r="E72" s="177"/>
      <c r="F72" s="177"/>
      <c r="G72" s="177"/>
      <c r="H72" s="177"/>
      <c r="I72" s="177"/>
      <c r="J72" s="178">
        <f>J982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112</v>
      </c>
      <c r="E73" s="177"/>
      <c r="F73" s="177"/>
      <c r="G73" s="177"/>
      <c r="H73" s="177"/>
      <c r="I73" s="177"/>
      <c r="J73" s="178">
        <f>J998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6" t="s">
        <v>113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26.25" customHeight="1">
      <c r="A83" s="41"/>
      <c r="B83" s="42"/>
      <c r="C83" s="43"/>
      <c r="D83" s="43"/>
      <c r="E83" s="163" t="str">
        <f>E7</f>
        <v>Rekonstrukce a modernizace ZTI ZUŠ Šmeralova 489/32, Karlovy Vary</v>
      </c>
      <c r="F83" s="35"/>
      <c r="G83" s="35"/>
      <c r="H83" s="35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93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E9</f>
        <v>01 - Stavební část</v>
      </c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5" t="s">
        <v>21</v>
      </c>
      <c r="D87" s="43"/>
      <c r="E87" s="43"/>
      <c r="F87" s="30" t="str">
        <f>F12</f>
        <v>Šmeralova 489/32, Karlovy Vary</v>
      </c>
      <c r="G87" s="43"/>
      <c r="H87" s="43"/>
      <c r="I87" s="35" t="s">
        <v>23</v>
      </c>
      <c r="J87" s="75" t="str">
        <f>IF(J12="","",J12)</f>
        <v>15. 2. 2024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5.65" customHeight="1">
      <c r="A89" s="41"/>
      <c r="B89" s="42"/>
      <c r="C89" s="35" t="s">
        <v>25</v>
      </c>
      <c r="D89" s="43"/>
      <c r="E89" s="43"/>
      <c r="F89" s="30" t="str">
        <f>E15</f>
        <v>Statutární město Karlovy Vary</v>
      </c>
      <c r="G89" s="43"/>
      <c r="H89" s="43"/>
      <c r="I89" s="35" t="s">
        <v>31</v>
      </c>
      <c r="J89" s="39" t="str">
        <f>E21</f>
        <v>Ing. Michaela Pelikánová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5" t="s">
        <v>29</v>
      </c>
      <c r="D90" s="43"/>
      <c r="E90" s="43"/>
      <c r="F90" s="30" t="str">
        <f>IF(E18="","",E18)</f>
        <v>Vyplň údaj</v>
      </c>
      <c r="G90" s="43"/>
      <c r="H90" s="43"/>
      <c r="I90" s="35" t="s">
        <v>34</v>
      </c>
      <c r="J90" s="39" t="str">
        <f>E24</f>
        <v>Bc. Martin Frous</v>
      </c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180"/>
      <c r="B92" s="181"/>
      <c r="C92" s="182" t="s">
        <v>114</v>
      </c>
      <c r="D92" s="183" t="s">
        <v>57</v>
      </c>
      <c r="E92" s="183" t="s">
        <v>53</v>
      </c>
      <c r="F92" s="183" t="s">
        <v>54</v>
      </c>
      <c r="G92" s="183" t="s">
        <v>115</v>
      </c>
      <c r="H92" s="183" t="s">
        <v>116</v>
      </c>
      <c r="I92" s="183" t="s">
        <v>117</v>
      </c>
      <c r="J92" s="183" t="s">
        <v>97</v>
      </c>
      <c r="K92" s="184" t="s">
        <v>118</v>
      </c>
      <c r="L92" s="185"/>
      <c r="M92" s="95" t="s">
        <v>19</v>
      </c>
      <c r="N92" s="96" t="s">
        <v>42</v>
      </c>
      <c r="O92" s="96" t="s">
        <v>119</v>
      </c>
      <c r="P92" s="96" t="s">
        <v>120</v>
      </c>
      <c r="Q92" s="96" t="s">
        <v>121</v>
      </c>
      <c r="R92" s="96" t="s">
        <v>122</v>
      </c>
      <c r="S92" s="96" t="s">
        <v>123</v>
      </c>
      <c r="T92" s="97" t="s">
        <v>124</v>
      </c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</row>
    <row r="93" s="2" customFormat="1" ht="22.8" customHeight="1">
      <c r="A93" s="41"/>
      <c r="B93" s="42"/>
      <c r="C93" s="102" t="s">
        <v>125</v>
      </c>
      <c r="D93" s="43"/>
      <c r="E93" s="43"/>
      <c r="F93" s="43"/>
      <c r="G93" s="43"/>
      <c r="H93" s="43"/>
      <c r="I93" s="43"/>
      <c r="J93" s="186">
        <f>BK93</f>
        <v>0</v>
      </c>
      <c r="K93" s="43"/>
      <c r="L93" s="47"/>
      <c r="M93" s="98"/>
      <c r="N93" s="187"/>
      <c r="O93" s="99"/>
      <c r="P93" s="188">
        <f>P94+P322</f>
        <v>0</v>
      </c>
      <c r="Q93" s="99"/>
      <c r="R93" s="188">
        <f>R94+R322</f>
        <v>31.169933140000005</v>
      </c>
      <c r="S93" s="99"/>
      <c r="T93" s="189">
        <f>T94+T322</f>
        <v>15.390551700000001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98</v>
      </c>
      <c r="BK93" s="190">
        <f>BK94+BK322</f>
        <v>0</v>
      </c>
    </row>
    <row r="94" s="12" customFormat="1" ht="25.92" customHeight="1">
      <c r="A94" s="12"/>
      <c r="B94" s="191"/>
      <c r="C94" s="192"/>
      <c r="D94" s="193" t="s">
        <v>71</v>
      </c>
      <c r="E94" s="194" t="s">
        <v>126</v>
      </c>
      <c r="F94" s="194" t="s">
        <v>127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P95+P108+P271+P300+P318</f>
        <v>0</v>
      </c>
      <c r="Q94" s="199"/>
      <c r="R94" s="200">
        <f>R95+R108+R271+R300+R318</f>
        <v>19.181752170000003</v>
      </c>
      <c r="S94" s="199"/>
      <c r="T94" s="201">
        <f>T95+T108+T271+T300+T318</f>
        <v>7.9760600000000013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72</v>
      </c>
      <c r="AY94" s="202" t="s">
        <v>128</v>
      </c>
      <c r="BK94" s="204">
        <f>BK95+BK108+BK271+BK300+BK318</f>
        <v>0</v>
      </c>
    </row>
    <row r="95" s="12" customFormat="1" ht="22.8" customHeight="1">
      <c r="A95" s="12"/>
      <c r="B95" s="191"/>
      <c r="C95" s="192"/>
      <c r="D95" s="193" t="s">
        <v>71</v>
      </c>
      <c r="E95" s="205" t="s">
        <v>129</v>
      </c>
      <c r="F95" s="205" t="s">
        <v>130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SUM(P96:P107)</f>
        <v>0</v>
      </c>
      <c r="Q95" s="199"/>
      <c r="R95" s="200">
        <f>SUM(R96:R107)</f>
        <v>1.3002</v>
      </c>
      <c r="S95" s="199"/>
      <c r="T95" s="201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80</v>
      </c>
      <c r="AT95" s="203" t="s">
        <v>71</v>
      </c>
      <c r="AU95" s="203" t="s">
        <v>80</v>
      </c>
      <c r="AY95" s="202" t="s">
        <v>128</v>
      </c>
      <c r="BK95" s="204">
        <f>SUM(BK96:BK107)</f>
        <v>0</v>
      </c>
    </row>
    <row r="96" s="2" customFormat="1" ht="24.15" customHeight="1">
      <c r="A96" s="41"/>
      <c r="B96" s="42"/>
      <c r="C96" s="207" t="s">
        <v>80</v>
      </c>
      <c r="D96" s="207" t="s">
        <v>131</v>
      </c>
      <c r="E96" s="208" t="s">
        <v>132</v>
      </c>
      <c r="F96" s="209" t="s">
        <v>133</v>
      </c>
      <c r="G96" s="210" t="s">
        <v>134</v>
      </c>
      <c r="H96" s="211">
        <v>66</v>
      </c>
      <c r="I96" s="212"/>
      <c r="J96" s="213">
        <f>ROUND(I96*H96,2)</f>
        <v>0</v>
      </c>
      <c r="K96" s="209" t="s">
        <v>135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0.019699999999999999</v>
      </c>
      <c r="R96" s="216">
        <f>Q96*H96</f>
        <v>1.3002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129</v>
      </c>
      <c r="AT96" s="218" t="s">
        <v>131</v>
      </c>
      <c r="AU96" s="218" t="s">
        <v>82</v>
      </c>
      <c r="AY96" s="20" t="s">
        <v>128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129</v>
      </c>
      <c r="BM96" s="218" t="s">
        <v>136</v>
      </c>
    </row>
    <row r="97" s="2" customFormat="1">
      <c r="A97" s="41"/>
      <c r="B97" s="42"/>
      <c r="C97" s="43"/>
      <c r="D97" s="220" t="s">
        <v>137</v>
      </c>
      <c r="E97" s="43"/>
      <c r="F97" s="221" t="s">
        <v>138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137</v>
      </c>
      <c r="AU97" s="20" t="s">
        <v>82</v>
      </c>
    </row>
    <row r="98" s="2" customFormat="1">
      <c r="A98" s="41"/>
      <c r="B98" s="42"/>
      <c r="C98" s="43"/>
      <c r="D98" s="225" t="s">
        <v>139</v>
      </c>
      <c r="E98" s="43"/>
      <c r="F98" s="226" t="s">
        <v>140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139</v>
      </c>
      <c r="AU98" s="20" t="s">
        <v>82</v>
      </c>
    </row>
    <row r="99" s="13" customFormat="1">
      <c r="A99" s="13"/>
      <c r="B99" s="227"/>
      <c r="C99" s="228"/>
      <c r="D99" s="220" t="s">
        <v>141</v>
      </c>
      <c r="E99" s="229" t="s">
        <v>19</v>
      </c>
      <c r="F99" s="230" t="s">
        <v>142</v>
      </c>
      <c r="G99" s="228"/>
      <c r="H99" s="229" t="s">
        <v>19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141</v>
      </c>
      <c r="AU99" s="236" t="s">
        <v>82</v>
      </c>
      <c r="AV99" s="13" t="s">
        <v>80</v>
      </c>
      <c r="AW99" s="13" t="s">
        <v>33</v>
      </c>
      <c r="AX99" s="13" t="s">
        <v>72</v>
      </c>
      <c r="AY99" s="236" t="s">
        <v>128</v>
      </c>
    </row>
    <row r="100" s="14" customFormat="1">
      <c r="A100" s="14"/>
      <c r="B100" s="237"/>
      <c r="C100" s="238"/>
      <c r="D100" s="220" t="s">
        <v>141</v>
      </c>
      <c r="E100" s="239" t="s">
        <v>19</v>
      </c>
      <c r="F100" s="240" t="s">
        <v>143</v>
      </c>
      <c r="G100" s="238"/>
      <c r="H100" s="241">
        <v>19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141</v>
      </c>
      <c r="AU100" s="247" t="s">
        <v>82</v>
      </c>
      <c r="AV100" s="14" t="s">
        <v>82</v>
      </c>
      <c r="AW100" s="14" t="s">
        <v>33</v>
      </c>
      <c r="AX100" s="14" t="s">
        <v>72</v>
      </c>
      <c r="AY100" s="247" t="s">
        <v>128</v>
      </c>
    </row>
    <row r="101" s="13" customFormat="1">
      <c r="A101" s="13"/>
      <c r="B101" s="227"/>
      <c r="C101" s="228"/>
      <c r="D101" s="220" t="s">
        <v>141</v>
      </c>
      <c r="E101" s="229" t="s">
        <v>19</v>
      </c>
      <c r="F101" s="230" t="s">
        <v>144</v>
      </c>
      <c r="G101" s="228"/>
      <c r="H101" s="229" t="s">
        <v>19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141</v>
      </c>
      <c r="AU101" s="236" t="s">
        <v>82</v>
      </c>
      <c r="AV101" s="13" t="s">
        <v>80</v>
      </c>
      <c r="AW101" s="13" t="s">
        <v>33</v>
      </c>
      <c r="AX101" s="13" t="s">
        <v>72</v>
      </c>
      <c r="AY101" s="236" t="s">
        <v>128</v>
      </c>
    </row>
    <row r="102" s="14" customFormat="1">
      <c r="A102" s="14"/>
      <c r="B102" s="237"/>
      <c r="C102" s="238"/>
      <c r="D102" s="220" t="s">
        <v>141</v>
      </c>
      <c r="E102" s="239" t="s">
        <v>19</v>
      </c>
      <c r="F102" s="240" t="s">
        <v>145</v>
      </c>
      <c r="G102" s="238"/>
      <c r="H102" s="241">
        <v>18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141</v>
      </c>
      <c r="AU102" s="247" t="s">
        <v>82</v>
      </c>
      <c r="AV102" s="14" t="s">
        <v>82</v>
      </c>
      <c r="AW102" s="14" t="s">
        <v>33</v>
      </c>
      <c r="AX102" s="14" t="s">
        <v>72</v>
      </c>
      <c r="AY102" s="247" t="s">
        <v>128</v>
      </c>
    </row>
    <row r="103" s="13" customFormat="1">
      <c r="A103" s="13"/>
      <c r="B103" s="227"/>
      <c r="C103" s="228"/>
      <c r="D103" s="220" t="s">
        <v>141</v>
      </c>
      <c r="E103" s="229" t="s">
        <v>19</v>
      </c>
      <c r="F103" s="230" t="s">
        <v>146</v>
      </c>
      <c r="G103" s="228"/>
      <c r="H103" s="229" t="s">
        <v>19</v>
      </c>
      <c r="I103" s="231"/>
      <c r="J103" s="228"/>
      <c r="K103" s="228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141</v>
      </c>
      <c r="AU103" s="236" t="s">
        <v>82</v>
      </c>
      <c r="AV103" s="13" t="s">
        <v>80</v>
      </c>
      <c r="AW103" s="13" t="s">
        <v>33</v>
      </c>
      <c r="AX103" s="13" t="s">
        <v>72</v>
      </c>
      <c r="AY103" s="236" t="s">
        <v>128</v>
      </c>
    </row>
    <row r="104" s="14" customFormat="1">
      <c r="A104" s="14"/>
      <c r="B104" s="237"/>
      <c r="C104" s="238"/>
      <c r="D104" s="220" t="s">
        <v>141</v>
      </c>
      <c r="E104" s="239" t="s">
        <v>19</v>
      </c>
      <c r="F104" s="240" t="s">
        <v>147</v>
      </c>
      <c r="G104" s="238"/>
      <c r="H104" s="241">
        <v>16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141</v>
      </c>
      <c r="AU104" s="247" t="s">
        <v>82</v>
      </c>
      <c r="AV104" s="14" t="s">
        <v>82</v>
      </c>
      <c r="AW104" s="14" t="s">
        <v>33</v>
      </c>
      <c r="AX104" s="14" t="s">
        <v>72</v>
      </c>
      <c r="AY104" s="247" t="s">
        <v>128</v>
      </c>
    </row>
    <row r="105" s="13" customFormat="1">
      <c r="A105" s="13"/>
      <c r="B105" s="227"/>
      <c r="C105" s="228"/>
      <c r="D105" s="220" t="s">
        <v>141</v>
      </c>
      <c r="E105" s="229" t="s">
        <v>19</v>
      </c>
      <c r="F105" s="230" t="s">
        <v>148</v>
      </c>
      <c r="G105" s="228"/>
      <c r="H105" s="229" t="s">
        <v>19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141</v>
      </c>
      <c r="AU105" s="236" t="s">
        <v>82</v>
      </c>
      <c r="AV105" s="13" t="s">
        <v>80</v>
      </c>
      <c r="AW105" s="13" t="s">
        <v>33</v>
      </c>
      <c r="AX105" s="13" t="s">
        <v>72</v>
      </c>
      <c r="AY105" s="236" t="s">
        <v>128</v>
      </c>
    </row>
    <row r="106" s="14" customFormat="1">
      <c r="A106" s="14"/>
      <c r="B106" s="237"/>
      <c r="C106" s="238"/>
      <c r="D106" s="220" t="s">
        <v>141</v>
      </c>
      <c r="E106" s="239" t="s">
        <v>19</v>
      </c>
      <c r="F106" s="240" t="s">
        <v>149</v>
      </c>
      <c r="G106" s="238"/>
      <c r="H106" s="241">
        <v>13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141</v>
      </c>
      <c r="AU106" s="247" t="s">
        <v>82</v>
      </c>
      <c r="AV106" s="14" t="s">
        <v>82</v>
      </c>
      <c r="AW106" s="14" t="s">
        <v>33</v>
      </c>
      <c r="AX106" s="14" t="s">
        <v>72</v>
      </c>
      <c r="AY106" s="247" t="s">
        <v>128</v>
      </c>
    </row>
    <row r="107" s="15" customFormat="1">
      <c r="A107" s="15"/>
      <c r="B107" s="248"/>
      <c r="C107" s="249"/>
      <c r="D107" s="220" t="s">
        <v>141</v>
      </c>
      <c r="E107" s="250" t="s">
        <v>19</v>
      </c>
      <c r="F107" s="251" t="s">
        <v>150</v>
      </c>
      <c r="G107" s="249"/>
      <c r="H107" s="252">
        <v>66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141</v>
      </c>
      <c r="AU107" s="258" t="s">
        <v>82</v>
      </c>
      <c r="AV107" s="15" t="s">
        <v>129</v>
      </c>
      <c r="AW107" s="15" t="s">
        <v>33</v>
      </c>
      <c r="AX107" s="15" t="s">
        <v>80</v>
      </c>
      <c r="AY107" s="258" t="s">
        <v>128</v>
      </c>
    </row>
    <row r="108" s="12" customFormat="1" ht="22.8" customHeight="1">
      <c r="A108" s="12"/>
      <c r="B108" s="191"/>
      <c r="C108" s="192"/>
      <c r="D108" s="193" t="s">
        <v>71</v>
      </c>
      <c r="E108" s="205" t="s">
        <v>151</v>
      </c>
      <c r="F108" s="205" t="s">
        <v>152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SUM(P109:P270)</f>
        <v>0</v>
      </c>
      <c r="Q108" s="199"/>
      <c r="R108" s="200">
        <f>SUM(R109:R270)</f>
        <v>17.856052170000002</v>
      </c>
      <c r="S108" s="199"/>
      <c r="T108" s="201">
        <f>SUM(T109:T270)</f>
        <v>0.0090000000000000011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80</v>
      </c>
      <c r="AT108" s="203" t="s">
        <v>71</v>
      </c>
      <c r="AU108" s="203" t="s">
        <v>80</v>
      </c>
      <c r="AY108" s="202" t="s">
        <v>128</v>
      </c>
      <c r="BK108" s="204">
        <f>SUM(BK109:BK270)</f>
        <v>0</v>
      </c>
    </row>
    <row r="109" s="2" customFormat="1" ht="24.15" customHeight="1">
      <c r="A109" s="41"/>
      <c r="B109" s="42"/>
      <c r="C109" s="207" t="s">
        <v>82</v>
      </c>
      <c r="D109" s="207" t="s">
        <v>131</v>
      </c>
      <c r="E109" s="208" t="s">
        <v>153</v>
      </c>
      <c r="F109" s="209" t="s">
        <v>154</v>
      </c>
      <c r="G109" s="210" t="s">
        <v>155</v>
      </c>
      <c r="H109" s="211">
        <v>67.939999999999998</v>
      </c>
      <c r="I109" s="212"/>
      <c r="J109" s="213">
        <f>ROUND(I109*H109,2)</f>
        <v>0</v>
      </c>
      <c r="K109" s="209" t="s">
        <v>135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0.00025999999999999998</v>
      </c>
      <c r="R109" s="216">
        <f>Q109*H109</f>
        <v>0.017664399999999997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129</v>
      </c>
      <c r="AT109" s="218" t="s">
        <v>131</v>
      </c>
      <c r="AU109" s="218" t="s">
        <v>82</v>
      </c>
      <c r="AY109" s="20" t="s">
        <v>128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129</v>
      </c>
      <c r="BM109" s="218" t="s">
        <v>156</v>
      </c>
    </row>
    <row r="110" s="2" customFormat="1">
      <c r="A110" s="41"/>
      <c r="B110" s="42"/>
      <c r="C110" s="43"/>
      <c r="D110" s="220" t="s">
        <v>137</v>
      </c>
      <c r="E110" s="43"/>
      <c r="F110" s="221" t="s">
        <v>157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137</v>
      </c>
      <c r="AU110" s="20" t="s">
        <v>82</v>
      </c>
    </row>
    <row r="111" s="2" customFormat="1">
      <c r="A111" s="41"/>
      <c r="B111" s="42"/>
      <c r="C111" s="43"/>
      <c r="D111" s="225" t="s">
        <v>139</v>
      </c>
      <c r="E111" s="43"/>
      <c r="F111" s="226" t="s">
        <v>158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139</v>
      </c>
      <c r="AU111" s="20" t="s">
        <v>82</v>
      </c>
    </row>
    <row r="112" s="13" customFormat="1">
      <c r="A112" s="13"/>
      <c r="B112" s="227"/>
      <c r="C112" s="228"/>
      <c r="D112" s="220" t="s">
        <v>141</v>
      </c>
      <c r="E112" s="229" t="s">
        <v>19</v>
      </c>
      <c r="F112" s="230" t="s">
        <v>144</v>
      </c>
      <c r="G112" s="228"/>
      <c r="H112" s="229" t="s">
        <v>19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141</v>
      </c>
      <c r="AU112" s="236" t="s">
        <v>82</v>
      </c>
      <c r="AV112" s="13" t="s">
        <v>80</v>
      </c>
      <c r="AW112" s="13" t="s">
        <v>33</v>
      </c>
      <c r="AX112" s="13" t="s">
        <v>72</v>
      </c>
      <c r="AY112" s="236" t="s">
        <v>128</v>
      </c>
    </row>
    <row r="113" s="14" customFormat="1">
      <c r="A113" s="14"/>
      <c r="B113" s="237"/>
      <c r="C113" s="238"/>
      <c r="D113" s="220" t="s">
        <v>141</v>
      </c>
      <c r="E113" s="239" t="s">
        <v>19</v>
      </c>
      <c r="F113" s="240" t="s">
        <v>159</v>
      </c>
      <c r="G113" s="238"/>
      <c r="H113" s="241">
        <v>23.34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141</v>
      </c>
      <c r="AU113" s="247" t="s">
        <v>82</v>
      </c>
      <c r="AV113" s="14" t="s">
        <v>82</v>
      </c>
      <c r="AW113" s="14" t="s">
        <v>33</v>
      </c>
      <c r="AX113" s="14" t="s">
        <v>72</v>
      </c>
      <c r="AY113" s="247" t="s">
        <v>128</v>
      </c>
    </row>
    <row r="114" s="13" customFormat="1">
      <c r="A114" s="13"/>
      <c r="B114" s="227"/>
      <c r="C114" s="228"/>
      <c r="D114" s="220" t="s">
        <v>141</v>
      </c>
      <c r="E114" s="229" t="s">
        <v>19</v>
      </c>
      <c r="F114" s="230" t="s">
        <v>146</v>
      </c>
      <c r="G114" s="228"/>
      <c r="H114" s="229" t="s">
        <v>19</v>
      </c>
      <c r="I114" s="231"/>
      <c r="J114" s="228"/>
      <c r="K114" s="228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141</v>
      </c>
      <c r="AU114" s="236" t="s">
        <v>82</v>
      </c>
      <c r="AV114" s="13" t="s">
        <v>80</v>
      </c>
      <c r="AW114" s="13" t="s">
        <v>33</v>
      </c>
      <c r="AX114" s="13" t="s">
        <v>72</v>
      </c>
      <c r="AY114" s="236" t="s">
        <v>128</v>
      </c>
    </row>
    <row r="115" s="14" customFormat="1">
      <c r="A115" s="14"/>
      <c r="B115" s="237"/>
      <c r="C115" s="238"/>
      <c r="D115" s="220" t="s">
        <v>141</v>
      </c>
      <c r="E115" s="239" t="s">
        <v>19</v>
      </c>
      <c r="F115" s="240" t="s">
        <v>160</v>
      </c>
      <c r="G115" s="238"/>
      <c r="H115" s="241">
        <v>22.219999999999999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141</v>
      </c>
      <c r="AU115" s="247" t="s">
        <v>82</v>
      </c>
      <c r="AV115" s="14" t="s">
        <v>82</v>
      </c>
      <c r="AW115" s="14" t="s">
        <v>33</v>
      </c>
      <c r="AX115" s="14" t="s">
        <v>72</v>
      </c>
      <c r="AY115" s="247" t="s">
        <v>128</v>
      </c>
    </row>
    <row r="116" s="13" customFormat="1">
      <c r="A116" s="13"/>
      <c r="B116" s="227"/>
      <c r="C116" s="228"/>
      <c r="D116" s="220" t="s">
        <v>141</v>
      </c>
      <c r="E116" s="229" t="s">
        <v>19</v>
      </c>
      <c r="F116" s="230" t="s">
        <v>148</v>
      </c>
      <c r="G116" s="228"/>
      <c r="H116" s="229" t="s">
        <v>19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141</v>
      </c>
      <c r="AU116" s="236" t="s">
        <v>82</v>
      </c>
      <c r="AV116" s="13" t="s">
        <v>80</v>
      </c>
      <c r="AW116" s="13" t="s">
        <v>33</v>
      </c>
      <c r="AX116" s="13" t="s">
        <v>72</v>
      </c>
      <c r="AY116" s="236" t="s">
        <v>128</v>
      </c>
    </row>
    <row r="117" s="14" customFormat="1">
      <c r="A117" s="14"/>
      <c r="B117" s="237"/>
      <c r="C117" s="238"/>
      <c r="D117" s="220" t="s">
        <v>141</v>
      </c>
      <c r="E117" s="239" t="s">
        <v>19</v>
      </c>
      <c r="F117" s="240" t="s">
        <v>161</v>
      </c>
      <c r="G117" s="238"/>
      <c r="H117" s="241">
        <v>22.379999999999999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141</v>
      </c>
      <c r="AU117" s="247" t="s">
        <v>82</v>
      </c>
      <c r="AV117" s="14" t="s">
        <v>82</v>
      </c>
      <c r="AW117" s="14" t="s">
        <v>33</v>
      </c>
      <c r="AX117" s="14" t="s">
        <v>72</v>
      </c>
      <c r="AY117" s="247" t="s">
        <v>128</v>
      </c>
    </row>
    <row r="118" s="15" customFormat="1">
      <c r="A118" s="15"/>
      <c r="B118" s="248"/>
      <c r="C118" s="249"/>
      <c r="D118" s="220" t="s">
        <v>141</v>
      </c>
      <c r="E118" s="250" t="s">
        <v>19</v>
      </c>
      <c r="F118" s="251" t="s">
        <v>150</v>
      </c>
      <c r="G118" s="249"/>
      <c r="H118" s="252">
        <v>67.939999999999998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141</v>
      </c>
      <c r="AU118" s="258" t="s">
        <v>82</v>
      </c>
      <c r="AV118" s="15" t="s">
        <v>129</v>
      </c>
      <c r="AW118" s="15" t="s">
        <v>33</v>
      </c>
      <c r="AX118" s="15" t="s">
        <v>80</v>
      </c>
      <c r="AY118" s="258" t="s">
        <v>128</v>
      </c>
    </row>
    <row r="119" s="2" customFormat="1" ht="21.75" customHeight="1">
      <c r="A119" s="41"/>
      <c r="B119" s="42"/>
      <c r="C119" s="207" t="s">
        <v>162</v>
      </c>
      <c r="D119" s="207" t="s">
        <v>131</v>
      </c>
      <c r="E119" s="208" t="s">
        <v>163</v>
      </c>
      <c r="F119" s="209" t="s">
        <v>164</v>
      </c>
      <c r="G119" s="210" t="s">
        <v>155</v>
      </c>
      <c r="H119" s="211">
        <v>67.939999999999998</v>
      </c>
      <c r="I119" s="212"/>
      <c r="J119" s="213">
        <f>ROUND(I119*H119,2)</f>
        <v>0</v>
      </c>
      <c r="K119" s="209" t="s">
        <v>135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0.0043800000000000002</v>
      </c>
      <c r="R119" s="216">
        <f>Q119*H119</f>
        <v>0.29757719999999999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129</v>
      </c>
      <c r="AT119" s="218" t="s">
        <v>131</v>
      </c>
      <c r="AU119" s="218" t="s">
        <v>82</v>
      </c>
      <c r="AY119" s="20" t="s">
        <v>128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129</v>
      </c>
      <c r="BM119" s="218" t="s">
        <v>165</v>
      </c>
    </row>
    <row r="120" s="2" customFormat="1">
      <c r="A120" s="41"/>
      <c r="B120" s="42"/>
      <c r="C120" s="43"/>
      <c r="D120" s="220" t="s">
        <v>137</v>
      </c>
      <c r="E120" s="43"/>
      <c r="F120" s="221" t="s">
        <v>166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137</v>
      </c>
      <c r="AU120" s="20" t="s">
        <v>82</v>
      </c>
    </row>
    <row r="121" s="2" customFormat="1">
      <c r="A121" s="41"/>
      <c r="B121" s="42"/>
      <c r="C121" s="43"/>
      <c r="D121" s="225" t="s">
        <v>139</v>
      </c>
      <c r="E121" s="43"/>
      <c r="F121" s="226" t="s">
        <v>167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139</v>
      </c>
      <c r="AU121" s="20" t="s">
        <v>82</v>
      </c>
    </row>
    <row r="122" s="13" customFormat="1">
      <c r="A122" s="13"/>
      <c r="B122" s="227"/>
      <c r="C122" s="228"/>
      <c r="D122" s="220" t="s">
        <v>141</v>
      </c>
      <c r="E122" s="229" t="s">
        <v>19</v>
      </c>
      <c r="F122" s="230" t="s">
        <v>144</v>
      </c>
      <c r="G122" s="228"/>
      <c r="H122" s="229" t="s">
        <v>19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141</v>
      </c>
      <c r="AU122" s="236" t="s">
        <v>82</v>
      </c>
      <c r="AV122" s="13" t="s">
        <v>80</v>
      </c>
      <c r="AW122" s="13" t="s">
        <v>33</v>
      </c>
      <c r="AX122" s="13" t="s">
        <v>72</v>
      </c>
      <c r="AY122" s="236" t="s">
        <v>128</v>
      </c>
    </row>
    <row r="123" s="14" customFormat="1">
      <c r="A123" s="14"/>
      <c r="B123" s="237"/>
      <c r="C123" s="238"/>
      <c r="D123" s="220" t="s">
        <v>141</v>
      </c>
      <c r="E123" s="239" t="s">
        <v>19</v>
      </c>
      <c r="F123" s="240" t="s">
        <v>159</v>
      </c>
      <c r="G123" s="238"/>
      <c r="H123" s="241">
        <v>23.34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141</v>
      </c>
      <c r="AU123" s="247" t="s">
        <v>82</v>
      </c>
      <c r="AV123" s="14" t="s">
        <v>82</v>
      </c>
      <c r="AW123" s="14" t="s">
        <v>33</v>
      </c>
      <c r="AX123" s="14" t="s">
        <v>72</v>
      </c>
      <c r="AY123" s="247" t="s">
        <v>128</v>
      </c>
    </row>
    <row r="124" s="13" customFormat="1">
      <c r="A124" s="13"/>
      <c r="B124" s="227"/>
      <c r="C124" s="228"/>
      <c r="D124" s="220" t="s">
        <v>141</v>
      </c>
      <c r="E124" s="229" t="s">
        <v>19</v>
      </c>
      <c r="F124" s="230" t="s">
        <v>146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141</v>
      </c>
      <c r="AU124" s="236" t="s">
        <v>82</v>
      </c>
      <c r="AV124" s="13" t="s">
        <v>80</v>
      </c>
      <c r="AW124" s="13" t="s">
        <v>33</v>
      </c>
      <c r="AX124" s="13" t="s">
        <v>72</v>
      </c>
      <c r="AY124" s="236" t="s">
        <v>128</v>
      </c>
    </row>
    <row r="125" s="14" customFormat="1">
      <c r="A125" s="14"/>
      <c r="B125" s="237"/>
      <c r="C125" s="238"/>
      <c r="D125" s="220" t="s">
        <v>141</v>
      </c>
      <c r="E125" s="239" t="s">
        <v>19</v>
      </c>
      <c r="F125" s="240" t="s">
        <v>160</v>
      </c>
      <c r="G125" s="238"/>
      <c r="H125" s="241">
        <v>22.219999999999999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141</v>
      </c>
      <c r="AU125" s="247" t="s">
        <v>82</v>
      </c>
      <c r="AV125" s="14" t="s">
        <v>82</v>
      </c>
      <c r="AW125" s="14" t="s">
        <v>33</v>
      </c>
      <c r="AX125" s="14" t="s">
        <v>72</v>
      </c>
      <c r="AY125" s="247" t="s">
        <v>128</v>
      </c>
    </row>
    <row r="126" s="13" customFormat="1">
      <c r="A126" s="13"/>
      <c r="B126" s="227"/>
      <c r="C126" s="228"/>
      <c r="D126" s="220" t="s">
        <v>141</v>
      </c>
      <c r="E126" s="229" t="s">
        <v>19</v>
      </c>
      <c r="F126" s="230" t="s">
        <v>148</v>
      </c>
      <c r="G126" s="228"/>
      <c r="H126" s="229" t="s">
        <v>19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141</v>
      </c>
      <c r="AU126" s="236" t="s">
        <v>82</v>
      </c>
      <c r="AV126" s="13" t="s">
        <v>80</v>
      </c>
      <c r="AW126" s="13" t="s">
        <v>33</v>
      </c>
      <c r="AX126" s="13" t="s">
        <v>72</v>
      </c>
      <c r="AY126" s="236" t="s">
        <v>128</v>
      </c>
    </row>
    <row r="127" s="14" customFormat="1">
      <c r="A127" s="14"/>
      <c r="B127" s="237"/>
      <c r="C127" s="238"/>
      <c r="D127" s="220" t="s">
        <v>141</v>
      </c>
      <c r="E127" s="239" t="s">
        <v>19</v>
      </c>
      <c r="F127" s="240" t="s">
        <v>161</v>
      </c>
      <c r="G127" s="238"/>
      <c r="H127" s="241">
        <v>22.379999999999999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141</v>
      </c>
      <c r="AU127" s="247" t="s">
        <v>82</v>
      </c>
      <c r="AV127" s="14" t="s">
        <v>82</v>
      </c>
      <c r="AW127" s="14" t="s">
        <v>33</v>
      </c>
      <c r="AX127" s="14" t="s">
        <v>72</v>
      </c>
      <c r="AY127" s="247" t="s">
        <v>128</v>
      </c>
    </row>
    <row r="128" s="15" customFormat="1">
      <c r="A128" s="15"/>
      <c r="B128" s="248"/>
      <c r="C128" s="249"/>
      <c r="D128" s="220" t="s">
        <v>141</v>
      </c>
      <c r="E128" s="250" t="s">
        <v>19</v>
      </c>
      <c r="F128" s="251" t="s">
        <v>150</v>
      </c>
      <c r="G128" s="249"/>
      <c r="H128" s="252">
        <v>67.939999999999998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141</v>
      </c>
      <c r="AU128" s="258" t="s">
        <v>82</v>
      </c>
      <c r="AV128" s="15" t="s">
        <v>129</v>
      </c>
      <c r="AW128" s="15" t="s">
        <v>33</v>
      </c>
      <c r="AX128" s="15" t="s">
        <v>80</v>
      </c>
      <c r="AY128" s="258" t="s">
        <v>128</v>
      </c>
    </row>
    <row r="129" s="2" customFormat="1" ht="24.15" customHeight="1">
      <c r="A129" s="41"/>
      <c r="B129" s="42"/>
      <c r="C129" s="207" t="s">
        <v>129</v>
      </c>
      <c r="D129" s="207" t="s">
        <v>131</v>
      </c>
      <c r="E129" s="208" t="s">
        <v>168</v>
      </c>
      <c r="F129" s="209" t="s">
        <v>169</v>
      </c>
      <c r="G129" s="210" t="s">
        <v>155</v>
      </c>
      <c r="H129" s="211">
        <v>67.939999999999998</v>
      </c>
      <c r="I129" s="212"/>
      <c r="J129" s="213">
        <f>ROUND(I129*H129,2)</f>
        <v>0</v>
      </c>
      <c r="K129" s="209" t="s">
        <v>135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0.0030000000000000001</v>
      </c>
      <c r="R129" s="216">
        <f>Q129*H129</f>
        <v>0.20382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129</v>
      </c>
      <c r="AT129" s="218" t="s">
        <v>131</v>
      </c>
      <c r="AU129" s="218" t="s">
        <v>82</v>
      </c>
      <c r="AY129" s="20" t="s">
        <v>128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129</v>
      </c>
      <c r="BM129" s="218" t="s">
        <v>170</v>
      </c>
    </row>
    <row r="130" s="2" customFormat="1">
      <c r="A130" s="41"/>
      <c r="B130" s="42"/>
      <c r="C130" s="43"/>
      <c r="D130" s="220" t="s">
        <v>137</v>
      </c>
      <c r="E130" s="43"/>
      <c r="F130" s="221" t="s">
        <v>171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137</v>
      </c>
      <c r="AU130" s="20" t="s">
        <v>82</v>
      </c>
    </row>
    <row r="131" s="2" customFormat="1">
      <c r="A131" s="41"/>
      <c r="B131" s="42"/>
      <c r="C131" s="43"/>
      <c r="D131" s="225" t="s">
        <v>139</v>
      </c>
      <c r="E131" s="43"/>
      <c r="F131" s="226" t="s">
        <v>172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139</v>
      </c>
      <c r="AU131" s="20" t="s">
        <v>82</v>
      </c>
    </row>
    <row r="132" s="13" customFormat="1">
      <c r="A132" s="13"/>
      <c r="B132" s="227"/>
      <c r="C132" s="228"/>
      <c r="D132" s="220" t="s">
        <v>141</v>
      </c>
      <c r="E132" s="229" t="s">
        <v>19</v>
      </c>
      <c r="F132" s="230" t="s">
        <v>144</v>
      </c>
      <c r="G132" s="228"/>
      <c r="H132" s="229" t="s">
        <v>19</v>
      </c>
      <c r="I132" s="231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141</v>
      </c>
      <c r="AU132" s="236" t="s">
        <v>82</v>
      </c>
      <c r="AV132" s="13" t="s">
        <v>80</v>
      </c>
      <c r="AW132" s="13" t="s">
        <v>33</v>
      </c>
      <c r="AX132" s="13" t="s">
        <v>72</v>
      </c>
      <c r="AY132" s="236" t="s">
        <v>128</v>
      </c>
    </row>
    <row r="133" s="14" customFormat="1">
      <c r="A133" s="14"/>
      <c r="B133" s="237"/>
      <c r="C133" s="238"/>
      <c r="D133" s="220" t="s">
        <v>141</v>
      </c>
      <c r="E133" s="239" t="s">
        <v>19</v>
      </c>
      <c r="F133" s="240" t="s">
        <v>159</v>
      </c>
      <c r="G133" s="238"/>
      <c r="H133" s="241">
        <v>23.34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141</v>
      </c>
      <c r="AU133" s="247" t="s">
        <v>82</v>
      </c>
      <c r="AV133" s="14" t="s">
        <v>82</v>
      </c>
      <c r="AW133" s="14" t="s">
        <v>33</v>
      </c>
      <c r="AX133" s="14" t="s">
        <v>72</v>
      </c>
      <c r="AY133" s="247" t="s">
        <v>128</v>
      </c>
    </row>
    <row r="134" s="13" customFormat="1">
      <c r="A134" s="13"/>
      <c r="B134" s="227"/>
      <c r="C134" s="228"/>
      <c r="D134" s="220" t="s">
        <v>141</v>
      </c>
      <c r="E134" s="229" t="s">
        <v>19</v>
      </c>
      <c r="F134" s="230" t="s">
        <v>146</v>
      </c>
      <c r="G134" s="228"/>
      <c r="H134" s="229" t="s">
        <v>19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141</v>
      </c>
      <c r="AU134" s="236" t="s">
        <v>82</v>
      </c>
      <c r="AV134" s="13" t="s">
        <v>80</v>
      </c>
      <c r="AW134" s="13" t="s">
        <v>33</v>
      </c>
      <c r="AX134" s="13" t="s">
        <v>72</v>
      </c>
      <c r="AY134" s="236" t="s">
        <v>128</v>
      </c>
    </row>
    <row r="135" s="14" customFormat="1">
      <c r="A135" s="14"/>
      <c r="B135" s="237"/>
      <c r="C135" s="238"/>
      <c r="D135" s="220" t="s">
        <v>141</v>
      </c>
      <c r="E135" s="239" t="s">
        <v>19</v>
      </c>
      <c r="F135" s="240" t="s">
        <v>160</v>
      </c>
      <c r="G135" s="238"/>
      <c r="H135" s="241">
        <v>22.219999999999999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141</v>
      </c>
      <c r="AU135" s="247" t="s">
        <v>82</v>
      </c>
      <c r="AV135" s="14" t="s">
        <v>82</v>
      </c>
      <c r="AW135" s="14" t="s">
        <v>33</v>
      </c>
      <c r="AX135" s="14" t="s">
        <v>72</v>
      </c>
      <c r="AY135" s="247" t="s">
        <v>128</v>
      </c>
    </row>
    <row r="136" s="13" customFormat="1">
      <c r="A136" s="13"/>
      <c r="B136" s="227"/>
      <c r="C136" s="228"/>
      <c r="D136" s="220" t="s">
        <v>141</v>
      </c>
      <c r="E136" s="229" t="s">
        <v>19</v>
      </c>
      <c r="F136" s="230" t="s">
        <v>148</v>
      </c>
      <c r="G136" s="228"/>
      <c r="H136" s="229" t="s">
        <v>19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141</v>
      </c>
      <c r="AU136" s="236" t="s">
        <v>82</v>
      </c>
      <c r="AV136" s="13" t="s">
        <v>80</v>
      </c>
      <c r="AW136" s="13" t="s">
        <v>33</v>
      </c>
      <c r="AX136" s="13" t="s">
        <v>72</v>
      </c>
      <c r="AY136" s="236" t="s">
        <v>128</v>
      </c>
    </row>
    <row r="137" s="14" customFormat="1">
      <c r="A137" s="14"/>
      <c r="B137" s="237"/>
      <c r="C137" s="238"/>
      <c r="D137" s="220" t="s">
        <v>141</v>
      </c>
      <c r="E137" s="239" t="s">
        <v>19</v>
      </c>
      <c r="F137" s="240" t="s">
        <v>161</v>
      </c>
      <c r="G137" s="238"/>
      <c r="H137" s="241">
        <v>22.379999999999999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141</v>
      </c>
      <c r="AU137" s="247" t="s">
        <v>82</v>
      </c>
      <c r="AV137" s="14" t="s">
        <v>82</v>
      </c>
      <c r="AW137" s="14" t="s">
        <v>33</v>
      </c>
      <c r="AX137" s="14" t="s">
        <v>72</v>
      </c>
      <c r="AY137" s="247" t="s">
        <v>128</v>
      </c>
    </row>
    <row r="138" s="15" customFormat="1">
      <c r="A138" s="15"/>
      <c r="B138" s="248"/>
      <c r="C138" s="249"/>
      <c r="D138" s="220" t="s">
        <v>141</v>
      </c>
      <c r="E138" s="250" t="s">
        <v>19</v>
      </c>
      <c r="F138" s="251" t="s">
        <v>150</v>
      </c>
      <c r="G138" s="249"/>
      <c r="H138" s="252">
        <v>67.939999999999998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141</v>
      </c>
      <c r="AU138" s="258" t="s">
        <v>82</v>
      </c>
      <c r="AV138" s="15" t="s">
        <v>129</v>
      </c>
      <c r="AW138" s="15" t="s">
        <v>33</v>
      </c>
      <c r="AX138" s="15" t="s">
        <v>80</v>
      </c>
      <c r="AY138" s="258" t="s">
        <v>128</v>
      </c>
    </row>
    <row r="139" s="2" customFormat="1" ht="24.15" customHeight="1">
      <c r="A139" s="41"/>
      <c r="B139" s="42"/>
      <c r="C139" s="207" t="s">
        <v>173</v>
      </c>
      <c r="D139" s="207" t="s">
        <v>131</v>
      </c>
      <c r="E139" s="208" t="s">
        <v>174</v>
      </c>
      <c r="F139" s="209" t="s">
        <v>175</v>
      </c>
      <c r="G139" s="210" t="s">
        <v>155</v>
      </c>
      <c r="H139" s="211">
        <v>629.577</v>
      </c>
      <c r="I139" s="212"/>
      <c r="J139" s="213">
        <f>ROUND(I139*H139,2)</f>
        <v>0</v>
      </c>
      <c r="K139" s="209" t="s">
        <v>135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0.00025999999999999998</v>
      </c>
      <c r="R139" s="216">
        <f>Q139*H139</f>
        <v>0.16369001999999999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129</v>
      </c>
      <c r="AT139" s="218" t="s">
        <v>131</v>
      </c>
      <c r="AU139" s="218" t="s">
        <v>82</v>
      </c>
      <c r="AY139" s="20" t="s">
        <v>128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129</v>
      </c>
      <c r="BM139" s="218" t="s">
        <v>176</v>
      </c>
    </row>
    <row r="140" s="2" customFormat="1">
      <c r="A140" s="41"/>
      <c r="B140" s="42"/>
      <c r="C140" s="43"/>
      <c r="D140" s="220" t="s">
        <v>137</v>
      </c>
      <c r="E140" s="43"/>
      <c r="F140" s="221" t="s">
        <v>177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137</v>
      </c>
      <c r="AU140" s="20" t="s">
        <v>82</v>
      </c>
    </row>
    <row r="141" s="2" customFormat="1">
      <c r="A141" s="41"/>
      <c r="B141" s="42"/>
      <c r="C141" s="43"/>
      <c r="D141" s="225" t="s">
        <v>139</v>
      </c>
      <c r="E141" s="43"/>
      <c r="F141" s="226" t="s">
        <v>178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139</v>
      </c>
      <c r="AU141" s="20" t="s">
        <v>82</v>
      </c>
    </row>
    <row r="142" s="13" customFormat="1">
      <c r="A142" s="13"/>
      <c r="B142" s="227"/>
      <c r="C142" s="228"/>
      <c r="D142" s="220" t="s">
        <v>141</v>
      </c>
      <c r="E142" s="229" t="s">
        <v>19</v>
      </c>
      <c r="F142" s="230" t="s">
        <v>144</v>
      </c>
      <c r="G142" s="228"/>
      <c r="H142" s="229" t="s">
        <v>19</v>
      </c>
      <c r="I142" s="231"/>
      <c r="J142" s="228"/>
      <c r="K142" s="228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141</v>
      </c>
      <c r="AU142" s="236" t="s">
        <v>82</v>
      </c>
      <c r="AV142" s="13" t="s">
        <v>80</v>
      </c>
      <c r="AW142" s="13" t="s">
        <v>33</v>
      </c>
      <c r="AX142" s="13" t="s">
        <v>72</v>
      </c>
      <c r="AY142" s="236" t="s">
        <v>128</v>
      </c>
    </row>
    <row r="143" s="14" customFormat="1">
      <c r="A143" s="14"/>
      <c r="B143" s="237"/>
      <c r="C143" s="238"/>
      <c r="D143" s="220" t="s">
        <v>141</v>
      </c>
      <c r="E143" s="239" t="s">
        <v>19</v>
      </c>
      <c r="F143" s="240" t="s">
        <v>179</v>
      </c>
      <c r="G143" s="238"/>
      <c r="H143" s="241">
        <v>83.609999999999999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141</v>
      </c>
      <c r="AU143" s="247" t="s">
        <v>82</v>
      </c>
      <c r="AV143" s="14" t="s">
        <v>82</v>
      </c>
      <c r="AW143" s="14" t="s">
        <v>33</v>
      </c>
      <c r="AX143" s="14" t="s">
        <v>72</v>
      </c>
      <c r="AY143" s="247" t="s">
        <v>128</v>
      </c>
    </row>
    <row r="144" s="14" customFormat="1">
      <c r="A144" s="14"/>
      <c r="B144" s="237"/>
      <c r="C144" s="238"/>
      <c r="D144" s="220" t="s">
        <v>141</v>
      </c>
      <c r="E144" s="239" t="s">
        <v>19</v>
      </c>
      <c r="F144" s="240" t="s">
        <v>180</v>
      </c>
      <c r="G144" s="238"/>
      <c r="H144" s="241">
        <v>16.524000000000001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141</v>
      </c>
      <c r="AU144" s="247" t="s">
        <v>82</v>
      </c>
      <c r="AV144" s="14" t="s">
        <v>82</v>
      </c>
      <c r="AW144" s="14" t="s">
        <v>33</v>
      </c>
      <c r="AX144" s="14" t="s">
        <v>72</v>
      </c>
      <c r="AY144" s="247" t="s">
        <v>128</v>
      </c>
    </row>
    <row r="145" s="14" customFormat="1">
      <c r="A145" s="14"/>
      <c r="B145" s="237"/>
      <c r="C145" s="238"/>
      <c r="D145" s="220" t="s">
        <v>141</v>
      </c>
      <c r="E145" s="239" t="s">
        <v>19</v>
      </c>
      <c r="F145" s="240" t="s">
        <v>181</v>
      </c>
      <c r="G145" s="238"/>
      <c r="H145" s="241">
        <v>55.338000000000001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141</v>
      </c>
      <c r="AU145" s="247" t="s">
        <v>82</v>
      </c>
      <c r="AV145" s="14" t="s">
        <v>82</v>
      </c>
      <c r="AW145" s="14" t="s">
        <v>33</v>
      </c>
      <c r="AX145" s="14" t="s">
        <v>72</v>
      </c>
      <c r="AY145" s="247" t="s">
        <v>128</v>
      </c>
    </row>
    <row r="146" s="14" customFormat="1">
      <c r="A146" s="14"/>
      <c r="B146" s="237"/>
      <c r="C146" s="238"/>
      <c r="D146" s="220" t="s">
        <v>141</v>
      </c>
      <c r="E146" s="239" t="s">
        <v>19</v>
      </c>
      <c r="F146" s="240" t="s">
        <v>182</v>
      </c>
      <c r="G146" s="238"/>
      <c r="H146" s="241">
        <v>16.744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141</v>
      </c>
      <c r="AU146" s="247" t="s">
        <v>82</v>
      </c>
      <c r="AV146" s="14" t="s">
        <v>82</v>
      </c>
      <c r="AW146" s="14" t="s">
        <v>33</v>
      </c>
      <c r="AX146" s="14" t="s">
        <v>72</v>
      </c>
      <c r="AY146" s="247" t="s">
        <v>128</v>
      </c>
    </row>
    <row r="147" s="14" customFormat="1">
      <c r="A147" s="14"/>
      <c r="B147" s="237"/>
      <c r="C147" s="238"/>
      <c r="D147" s="220" t="s">
        <v>141</v>
      </c>
      <c r="E147" s="239" t="s">
        <v>19</v>
      </c>
      <c r="F147" s="240" t="s">
        <v>183</v>
      </c>
      <c r="G147" s="238"/>
      <c r="H147" s="241">
        <v>9.8900000000000006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141</v>
      </c>
      <c r="AU147" s="247" t="s">
        <v>82</v>
      </c>
      <c r="AV147" s="14" t="s">
        <v>82</v>
      </c>
      <c r="AW147" s="14" t="s">
        <v>33</v>
      </c>
      <c r="AX147" s="14" t="s">
        <v>72</v>
      </c>
      <c r="AY147" s="247" t="s">
        <v>128</v>
      </c>
    </row>
    <row r="148" s="14" customFormat="1">
      <c r="A148" s="14"/>
      <c r="B148" s="237"/>
      <c r="C148" s="238"/>
      <c r="D148" s="220" t="s">
        <v>141</v>
      </c>
      <c r="E148" s="239" t="s">
        <v>19</v>
      </c>
      <c r="F148" s="240" t="s">
        <v>184</v>
      </c>
      <c r="G148" s="238"/>
      <c r="H148" s="241">
        <v>9.1999999999999993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141</v>
      </c>
      <c r="AU148" s="247" t="s">
        <v>82</v>
      </c>
      <c r="AV148" s="14" t="s">
        <v>82</v>
      </c>
      <c r="AW148" s="14" t="s">
        <v>33</v>
      </c>
      <c r="AX148" s="14" t="s">
        <v>72</v>
      </c>
      <c r="AY148" s="247" t="s">
        <v>128</v>
      </c>
    </row>
    <row r="149" s="14" customFormat="1">
      <c r="A149" s="14"/>
      <c r="B149" s="237"/>
      <c r="C149" s="238"/>
      <c r="D149" s="220" t="s">
        <v>141</v>
      </c>
      <c r="E149" s="239" t="s">
        <v>19</v>
      </c>
      <c r="F149" s="240" t="s">
        <v>185</v>
      </c>
      <c r="G149" s="238"/>
      <c r="H149" s="241">
        <v>20.088000000000001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141</v>
      </c>
      <c r="AU149" s="247" t="s">
        <v>82</v>
      </c>
      <c r="AV149" s="14" t="s">
        <v>82</v>
      </c>
      <c r="AW149" s="14" t="s">
        <v>33</v>
      </c>
      <c r="AX149" s="14" t="s">
        <v>72</v>
      </c>
      <c r="AY149" s="247" t="s">
        <v>128</v>
      </c>
    </row>
    <row r="150" s="14" customFormat="1">
      <c r="A150" s="14"/>
      <c r="B150" s="237"/>
      <c r="C150" s="238"/>
      <c r="D150" s="220" t="s">
        <v>141</v>
      </c>
      <c r="E150" s="239" t="s">
        <v>19</v>
      </c>
      <c r="F150" s="240" t="s">
        <v>186</v>
      </c>
      <c r="G150" s="238"/>
      <c r="H150" s="241">
        <v>15.428000000000001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141</v>
      </c>
      <c r="AU150" s="247" t="s">
        <v>82</v>
      </c>
      <c r="AV150" s="14" t="s">
        <v>82</v>
      </c>
      <c r="AW150" s="14" t="s">
        <v>33</v>
      </c>
      <c r="AX150" s="14" t="s">
        <v>72</v>
      </c>
      <c r="AY150" s="247" t="s">
        <v>128</v>
      </c>
    </row>
    <row r="151" s="16" customFormat="1">
      <c r="A151" s="16"/>
      <c r="B151" s="259"/>
      <c r="C151" s="260"/>
      <c r="D151" s="220" t="s">
        <v>141</v>
      </c>
      <c r="E151" s="261" t="s">
        <v>19</v>
      </c>
      <c r="F151" s="262" t="s">
        <v>187</v>
      </c>
      <c r="G151" s="260"/>
      <c r="H151" s="263">
        <v>226.82199999999997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9" t="s">
        <v>141</v>
      </c>
      <c r="AU151" s="269" t="s">
        <v>82</v>
      </c>
      <c r="AV151" s="16" t="s">
        <v>162</v>
      </c>
      <c r="AW151" s="16" t="s">
        <v>33</v>
      </c>
      <c r="AX151" s="16" t="s">
        <v>72</v>
      </c>
      <c r="AY151" s="269" t="s">
        <v>128</v>
      </c>
    </row>
    <row r="152" s="13" customFormat="1">
      <c r="A152" s="13"/>
      <c r="B152" s="227"/>
      <c r="C152" s="228"/>
      <c r="D152" s="220" t="s">
        <v>141</v>
      </c>
      <c r="E152" s="229" t="s">
        <v>19</v>
      </c>
      <c r="F152" s="230" t="s">
        <v>146</v>
      </c>
      <c r="G152" s="228"/>
      <c r="H152" s="229" t="s">
        <v>19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141</v>
      </c>
      <c r="AU152" s="236" t="s">
        <v>82</v>
      </c>
      <c r="AV152" s="13" t="s">
        <v>80</v>
      </c>
      <c r="AW152" s="13" t="s">
        <v>33</v>
      </c>
      <c r="AX152" s="13" t="s">
        <v>72</v>
      </c>
      <c r="AY152" s="236" t="s">
        <v>128</v>
      </c>
    </row>
    <row r="153" s="14" customFormat="1">
      <c r="A153" s="14"/>
      <c r="B153" s="237"/>
      <c r="C153" s="238"/>
      <c r="D153" s="220" t="s">
        <v>141</v>
      </c>
      <c r="E153" s="239" t="s">
        <v>19</v>
      </c>
      <c r="F153" s="240" t="s">
        <v>188</v>
      </c>
      <c r="G153" s="238"/>
      <c r="H153" s="241">
        <v>80.909999999999997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141</v>
      </c>
      <c r="AU153" s="247" t="s">
        <v>82</v>
      </c>
      <c r="AV153" s="14" t="s">
        <v>82</v>
      </c>
      <c r="AW153" s="14" t="s">
        <v>33</v>
      </c>
      <c r="AX153" s="14" t="s">
        <v>72</v>
      </c>
      <c r="AY153" s="247" t="s">
        <v>128</v>
      </c>
    </row>
    <row r="154" s="14" customFormat="1">
      <c r="A154" s="14"/>
      <c r="B154" s="237"/>
      <c r="C154" s="238"/>
      <c r="D154" s="220" t="s">
        <v>141</v>
      </c>
      <c r="E154" s="239" t="s">
        <v>19</v>
      </c>
      <c r="F154" s="240" t="s">
        <v>189</v>
      </c>
      <c r="G154" s="238"/>
      <c r="H154" s="241">
        <v>56.119999999999997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141</v>
      </c>
      <c r="AU154" s="247" t="s">
        <v>82</v>
      </c>
      <c r="AV154" s="14" t="s">
        <v>82</v>
      </c>
      <c r="AW154" s="14" t="s">
        <v>33</v>
      </c>
      <c r="AX154" s="14" t="s">
        <v>72</v>
      </c>
      <c r="AY154" s="247" t="s">
        <v>128</v>
      </c>
    </row>
    <row r="155" s="14" customFormat="1">
      <c r="A155" s="14"/>
      <c r="B155" s="237"/>
      <c r="C155" s="238"/>
      <c r="D155" s="220" t="s">
        <v>141</v>
      </c>
      <c r="E155" s="239" t="s">
        <v>19</v>
      </c>
      <c r="F155" s="240" t="s">
        <v>190</v>
      </c>
      <c r="G155" s="238"/>
      <c r="H155" s="241">
        <v>16.882000000000001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141</v>
      </c>
      <c r="AU155" s="247" t="s">
        <v>82</v>
      </c>
      <c r="AV155" s="14" t="s">
        <v>82</v>
      </c>
      <c r="AW155" s="14" t="s">
        <v>33</v>
      </c>
      <c r="AX155" s="14" t="s">
        <v>72</v>
      </c>
      <c r="AY155" s="247" t="s">
        <v>128</v>
      </c>
    </row>
    <row r="156" s="14" customFormat="1">
      <c r="A156" s="14"/>
      <c r="B156" s="237"/>
      <c r="C156" s="238"/>
      <c r="D156" s="220" t="s">
        <v>141</v>
      </c>
      <c r="E156" s="239" t="s">
        <v>19</v>
      </c>
      <c r="F156" s="240" t="s">
        <v>191</v>
      </c>
      <c r="G156" s="238"/>
      <c r="H156" s="241">
        <v>9.6140000000000008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141</v>
      </c>
      <c r="AU156" s="247" t="s">
        <v>82</v>
      </c>
      <c r="AV156" s="14" t="s">
        <v>82</v>
      </c>
      <c r="AW156" s="14" t="s">
        <v>33</v>
      </c>
      <c r="AX156" s="14" t="s">
        <v>72</v>
      </c>
      <c r="AY156" s="247" t="s">
        <v>128</v>
      </c>
    </row>
    <row r="157" s="14" customFormat="1">
      <c r="A157" s="14"/>
      <c r="B157" s="237"/>
      <c r="C157" s="238"/>
      <c r="D157" s="220" t="s">
        <v>141</v>
      </c>
      <c r="E157" s="239" t="s">
        <v>19</v>
      </c>
      <c r="F157" s="240" t="s">
        <v>192</v>
      </c>
      <c r="G157" s="238"/>
      <c r="H157" s="241">
        <v>37.167999999999999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141</v>
      </c>
      <c r="AU157" s="247" t="s">
        <v>82</v>
      </c>
      <c r="AV157" s="14" t="s">
        <v>82</v>
      </c>
      <c r="AW157" s="14" t="s">
        <v>33</v>
      </c>
      <c r="AX157" s="14" t="s">
        <v>72</v>
      </c>
      <c r="AY157" s="247" t="s">
        <v>128</v>
      </c>
    </row>
    <row r="158" s="16" customFormat="1">
      <c r="A158" s="16"/>
      <c r="B158" s="259"/>
      <c r="C158" s="260"/>
      <c r="D158" s="220" t="s">
        <v>141</v>
      </c>
      <c r="E158" s="261" t="s">
        <v>19</v>
      </c>
      <c r="F158" s="262" t="s">
        <v>187</v>
      </c>
      <c r="G158" s="260"/>
      <c r="H158" s="263">
        <v>200.69400000000002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69" t="s">
        <v>141</v>
      </c>
      <c r="AU158" s="269" t="s">
        <v>82</v>
      </c>
      <c r="AV158" s="16" t="s">
        <v>162</v>
      </c>
      <c r="AW158" s="16" t="s">
        <v>33</v>
      </c>
      <c r="AX158" s="16" t="s">
        <v>72</v>
      </c>
      <c r="AY158" s="269" t="s">
        <v>128</v>
      </c>
    </row>
    <row r="159" s="13" customFormat="1">
      <c r="A159" s="13"/>
      <c r="B159" s="227"/>
      <c r="C159" s="228"/>
      <c r="D159" s="220" t="s">
        <v>141</v>
      </c>
      <c r="E159" s="229" t="s">
        <v>19</v>
      </c>
      <c r="F159" s="230" t="s">
        <v>148</v>
      </c>
      <c r="G159" s="228"/>
      <c r="H159" s="229" t="s">
        <v>19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141</v>
      </c>
      <c r="AU159" s="236" t="s">
        <v>82</v>
      </c>
      <c r="AV159" s="13" t="s">
        <v>80</v>
      </c>
      <c r="AW159" s="13" t="s">
        <v>33</v>
      </c>
      <c r="AX159" s="13" t="s">
        <v>72</v>
      </c>
      <c r="AY159" s="236" t="s">
        <v>128</v>
      </c>
    </row>
    <row r="160" s="14" customFormat="1">
      <c r="A160" s="14"/>
      <c r="B160" s="237"/>
      <c r="C160" s="238"/>
      <c r="D160" s="220" t="s">
        <v>141</v>
      </c>
      <c r="E160" s="239" t="s">
        <v>19</v>
      </c>
      <c r="F160" s="240" t="s">
        <v>193</v>
      </c>
      <c r="G160" s="238"/>
      <c r="H160" s="241">
        <v>79.900000000000006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141</v>
      </c>
      <c r="AU160" s="247" t="s">
        <v>82</v>
      </c>
      <c r="AV160" s="14" t="s">
        <v>82</v>
      </c>
      <c r="AW160" s="14" t="s">
        <v>33</v>
      </c>
      <c r="AX160" s="14" t="s">
        <v>72</v>
      </c>
      <c r="AY160" s="247" t="s">
        <v>128</v>
      </c>
    </row>
    <row r="161" s="14" customFormat="1">
      <c r="A161" s="14"/>
      <c r="B161" s="237"/>
      <c r="C161" s="238"/>
      <c r="D161" s="220" t="s">
        <v>141</v>
      </c>
      <c r="E161" s="239" t="s">
        <v>19</v>
      </c>
      <c r="F161" s="240" t="s">
        <v>194</v>
      </c>
      <c r="G161" s="238"/>
      <c r="H161" s="241">
        <v>55.475999999999999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141</v>
      </c>
      <c r="AU161" s="247" t="s">
        <v>82</v>
      </c>
      <c r="AV161" s="14" t="s">
        <v>82</v>
      </c>
      <c r="AW161" s="14" t="s">
        <v>33</v>
      </c>
      <c r="AX161" s="14" t="s">
        <v>72</v>
      </c>
      <c r="AY161" s="247" t="s">
        <v>128</v>
      </c>
    </row>
    <row r="162" s="14" customFormat="1">
      <c r="A162" s="14"/>
      <c r="B162" s="237"/>
      <c r="C162" s="238"/>
      <c r="D162" s="220" t="s">
        <v>141</v>
      </c>
      <c r="E162" s="239" t="s">
        <v>19</v>
      </c>
      <c r="F162" s="240" t="s">
        <v>190</v>
      </c>
      <c r="G162" s="238"/>
      <c r="H162" s="241">
        <v>16.882000000000001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141</v>
      </c>
      <c r="AU162" s="247" t="s">
        <v>82</v>
      </c>
      <c r="AV162" s="14" t="s">
        <v>82</v>
      </c>
      <c r="AW162" s="14" t="s">
        <v>33</v>
      </c>
      <c r="AX162" s="14" t="s">
        <v>72</v>
      </c>
      <c r="AY162" s="247" t="s">
        <v>128</v>
      </c>
    </row>
    <row r="163" s="14" customFormat="1">
      <c r="A163" s="14"/>
      <c r="B163" s="237"/>
      <c r="C163" s="238"/>
      <c r="D163" s="220" t="s">
        <v>141</v>
      </c>
      <c r="E163" s="239" t="s">
        <v>19</v>
      </c>
      <c r="F163" s="240" t="s">
        <v>191</v>
      </c>
      <c r="G163" s="238"/>
      <c r="H163" s="241">
        <v>9.6140000000000008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141</v>
      </c>
      <c r="AU163" s="247" t="s">
        <v>82</v>
      </c>
      <c r="AV163" s="14" t="s">
        <v>82</v>
      </c>
      <c r="AW163" s="14" t="s">
        <v>33</v>
      </c>
      <c r="AX163" s="14" t="s">
        <v>72</v>
      </c>
      <c r="AY163" s="247" t="s">
        <v>128</v>
      </c>
    </row>
    <row r="164" s="14" customFormat="1">
      <c r="A164" s="14"/>
      <c r="B164" s="237"/>
      <c r="C164" s="238"/>
      <c r="D164" s="220" t="s">
        <v>141</v>
      </c>
      <c r="E164" s="239" t="s">
        <v>19</v>
      </c>
      <c r="F164" s="240" t="s">
        <v>195</v>
      </c>
      <c r="G164" s="238"/>
      <c r="H164" s="241">
        <v>36.753999999999998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141</v>
      </c>
      <c r="AU164" s="247" t="s">
        <v>82</v>
      </c>
      <c r="AV164" s="14" t="s">
        <v>82</v>
      </c>
      <c r="AW164" s="14" t="s">
        <v>33</v>
      </c>
      <c r="AX164" s="14" t="s">
        <v>72</v>
      </c>
      <c r="AY164" s="247" t="s">
        <v>128</v>
      </c>
    </row>
    <row r="165" s="16" customFormat="1">
      <c r="A165" s="16"/>
      <c r="B165" s="259"/>
      <c r="C165" s="260"/>
      <c r="D165" s="220" t="s">
        <v>141</v>
      </c>
      <c r="E165" s="261" t="s">
        <v>19</v>
      </c>
      <c r="F165" s="262" t="s">
        <v>187</v>
      </c>
      <c r="G165" s="260"/>
      <c r="H165" s="263">
        <v>198.62600000000001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9" t="s">
        <v>141</v>
      </c>
      <c r="AU165" s="269" t="s">
        <v>82</v>
      </c>
      <c r="AV165" s="16" t="s">
        <v>162</v>
      </c>
      <c r="AW165" s="16" t="s">
        <v>33</v>
      </c>
      <c r="AX165" s="16" t="s">
        <v>72</v>
      </c>
      <c r="AY165" s="269" t="s">
        <v>128</v>
      </c>
    </row>
    <row r="166" s="13" customFormat="1">
      <c r="A166" s="13"/>
      <c r="B166" s="227"/>
      <c r="C166" s="228"/>
      <c r="D166" s="220" t="s">
        <v>141</v>
      </c>
      <c r="E166" s="229" t="s">
        <v>19</v>
      </c>
      <c r="F166" s="230" t="s">
        <v>196</v>
      </c>
      <c r="G166" s="228"/>
      <c r="H166" s="229" t="s">
        <v>19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141</v>
      </c>
      <c r="AU166" s="236" t="s">
        <v>82</v>
      </c>
      <c r="AV166" s="13" t="s">
        <v>80</v>
      </c>
      <c r="AW166" s="13" t="s">
        <v>33</v>
      </c>
      <c r="AX166" s="13" t="s">
        <v>72</v>
      </c>
      <c r="AY166" s="236" t="s">
        <v>128</v>
      </c>
    </row>
    <row r="167" s="13" customFormat="1">
      <c r="A167" s="13"/>
      <c r="B167" s="227"/>
      <c r="C167" s="228"/>
      <c r="D167" s="220" t="s">
        <v>141</v>
      </c>
      <c r="E167" s="229" t="s">
        <v>19</v>
      </c>
      <c r="F167" s="230" t="s">
        <v>197</v>
      </c>
      <c r="G167" s="228"/>
      <c r="H167" s="229" t="s">
        <v>19</v>
      </c>
      <c r="I167" s="231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141</v>
      </c>
      <c r="AU167" s="236" t="s">
        <v>82</v>
      </c>
      <c r="AV167" s="13" t="s">
        <v>80</v>
      </c>
      <c r="AW167" s="13" t="s">
        <v>33</v>
      </c>
      <c r="AX167" s="13" t="s">
        <v>72</v>
      </c>
      <c r="AY167" s="236" t="s">
        <v>128</v>
      </c>
    </row>
    <row r="168" s="14" customFormat="1">
      <c r="A168" s="14"/>
      <c r="B168" s="237"/>
      <c r="C168" s="238"/>
      <c r="D168" s="220" t="s">
        <v>141</v>
      </c>
      <c r="E168" s="239" t="s">
        <v>19</v>
      </c>
      <c r="F168" s="240" t="s">
        <v>198</v>
      </c>
      <c r="G168" s="238"/>
      <c r="H168" s="241">
        <v>3.4350000000000001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141</v>
      </c>
      <c r="AU168" s="247" t="s">
        <v>82</v>
      </c>
      <c r="AV168" s="14" t="s">
        <v>82</v>
      </c>
      <c r="AW168" s="14" t="s">
        <v>33</v>
      </c>
      <c r="AX168" s="14" t="s">
        <v>72</v>
      </c>
      <c r="AY168" s="247" t="s">
        <v>128</v>
      </c>
    </row>
    <row r="169" s="16" customFormat="1">
      <c r="A169" s="16"/>
      <c r="B169" s="259"/>
      <c r="C169" s="260"/>
      <c r="D169" s="220" t="s">
        <v>141</v>
      </c>
      <c r="E169" s="261" t="s">
        <v>19</v>
      </c>
      <c r="F169" s="262" t="s">
        <v>187</v>
      </c>
      <c r="G169" s="260"/>
      <c r="H169" s="263">
        <v>3.4350000000000001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9" t="s">
        <v>141</v>
      </c>
      <c r="AU169" s="269" t="s">
        <v>82</v>
      </c>
      <c r="AV169" s="16" t="s">
        <v>162</v>
      </c>
      <c r="AW169" s="16" t="s">
        <v>33</v>
      </c>
      <c r="AX169" s="16" t="s">
        <v>72</v>
      </c>
      <c r="AY169" s="269" t="s">
        <v>128</v>
      </c>
    </row>
    <row r="170" s="15" customFormat="1">
      <c r="A170" s="15"/>
      <c r="B170" s="248"/>
      <c r="C170" s="249"/>
      <c r="D170" s="220" t="s">
        <v>141</v>
      </c>
      <c r="E170" s="250" t="s">
        <v>19</v>
      </c>
      <c r="F170" s="251" t="s">
        <v>150</v>
      </c>
      <c r="G170" s="249"/>
      <c r="H170" s="252">
        <v>629.57699999999988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8" t="s">
        <v>141</v>
      </c>
      <c r="AU170" s="258" t="s">
        <v>82</v>
      </c>
      <c r="AV170" s="15" t="s">
        <v>129</v>
      </c>
      <c r="AW170" s="15" t="s">
        <v>33</v>
      </c>
      <c r="AX170" s="15" t="s">
        <v>80</v>
      </c>
      <c r="AY170" s="258" t="s">
        <v>128</v>
      </c>
    </row>
    <row r="171" s="2" customFormat="1" ht="24.15" customHeight="1">
      <c r="A171" s="41"/>
      <c r="B171" s="42"/>
      <c r="C171" s="207" t="s">
        <v>151</v>
      </c>
      <c r="D171" s="207" t="s">
        <v>131</v>
      </c>
      <c r="E171" s="208" t="s">
        <v>199</v>
      </c>
      <c r="F171" s="209" t="s">
        <v>200</v>
      </c>
      <c r="G171" s="210" t="s">
        <v>155</v>
      </c>
      <c r="H171" s="211">
        <v>381.72199999999998</v>
      </c>
      <c r="I171" s="212"/>
      <c r="J171" s="213">
        <f>ROUND(I171*H171,2)</f>
        <v>0</v>
      </c>
      <c r="K171" s="209" t="s">
        <v>135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0.017399999999999999</v>
      </c>
      <c r="R171" s="216">
        <f>Q171*H171</f>
        <v>6.6419627999999991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129</v>
      </c>
      <c r="AT171" s="218" t="s">
        <v>131</v>
      </c>
      <c r="AU171" s="218" t="s">
        <v>82</v>
      </c>
      <c r="AY171" s="20" t="s">
        <v>128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129</v>
      </c>
      <c r="BM171" s="218" t="s">
        <v>201</v>
      </c>
    </row>
    <row r="172" s="2" customFormat="1">
      <c r="A172" s="41"/>
      <c r="B172" s="42"/>
      <c r="C172" s="43"/>
      <c r="D172" s="220" t="s">
        <v>137</v>
      </c>
      <c r="E172" s="43"/>
      <c r="F172" s="221" t="s">
        <v>202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137</v>
      </c>
      <c r="AU172" s="20" t="s">
        <v>82</v>
      </c>
    </row>
    <row r="173" s="2" customFormat="1">
      <c r="A173" s="41"/>
      <c r="B173" s="42"/>
      <c r="C173" s="43"/>
      <c r="D173" s="225" t="s">
        <v>139</v>
      </c>
      <c r="E173" s="43"/>
      <c r="F173" s="226" t="s">
        <v>203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139</v>
      </c>
      <c r="AU173" s="20" t="s">
        <v>82</v>
      </c>
    </row>
    <row r="174" s="13" customFormat="1">
      <c r="A174" s="13"/>
      <c r="B174" s="227"/>
      <c r="C174" s="228"/>
      <c r="D174" s="220" t="s">
        <v>141</v>
      </c>
      <c r="E174" s="229" t="s">
        <v>19</v>
      </c>
      <c r="F174" s="230" t="s">
        <v>144</v>
      </c>
      <c r="G174" s="228"/>
      <c r="H174" s="229" t="s">
        <v>19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141</v>
      </c>
      <c r="AU174" s="236" t="s">
        <v>82</v>
      </c>
      <c r="AV174" s="13" t="s">
        <v>80</v>
      </c>
      <c r="AW174" s="13" t="s">
        <v>33</v>
      </c>
      <c r="AX174" s="13" t="s">
        <v>72</v>
      </c>
      <c r="AY174" s="236" t="s">
        <v>128</v>
      </c>
    </row>
    <row r="175" s="14" customFormat="1">
      <c r="A175" s="14"/>
      <c r="B175" s="237"/>
      <c r="C175" s="238"/>
      <c r="D175" s="220" t="s">
        <v>141</v>
      </c>
      <c r="E175" s="239" t="s">
        <v>19</v>
      </c>
      <c r="F175" s="240" t="s">
        <v>180</v>
      </c>
      <c r="G175" s="238"/>
      <c r="H175" s="241">
        <v>16.524000000000001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141</v>
      </c>
      <c r="AU175" s="247" t="s">
        <v>82</v>
      </c>
      <c r="AV175" s="14" t="s">
        <v>82</v>
      </c>
      <c r="AW175" s="14" t="s">
        <v>33</v>
      </c>
      <c r="AX175" s="14" t="s">
        <v>72</v>
      </c>
      <c r="AY175" s="247" t="s">
        <v>128</v>
      </c>
    </row>
    <row r="176" s="14" customFormat="1">
      <c r="A176" s="14"/>
      <c r="B176" s="237"/>
      <c r="C176" s="238"/>
      <c r="D176" s="220" t="s">
        <v>141</v>
      </c>
      <c r="E176" s="239" t="s">
        <v>19</v>
      </c>
      <c r="F176" s="240" t="s">
        <v>181</v>
      </c>
      <c r="G176" s="238"/>
      <c r="H176" s="241">
        <v>55.338000000000001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141</v>
      </c>
      <c r="AU176" s="247" t="s">
        <v>82</v>
      </c>
      <c r="AV176" s="14" t="s">
        <v>82</v>
      </c>
      <c r="AW176" s="14" t="s">
        <v>33</v>
      </c>
      <c r="AX176" s="14" t="s">
        <v>72</v>
      </c>
      <c r="AY176" s="247" t="s">
        <v>128</v>
      </c>
    </row>
    <row r="177" s="14" customFormat="1">
      <c r="A177" s="14"/>
      <c r="B177" s="237"/>
      <c r="C177" s="238"/>
      <c r="D177" s="220" t="s">
        <v>141</v>
      </c>
      <c r="E177" s="239" t="s">
        <v>19</v>
      </c>
      <c r="F177" s="240" t="s">
        <v>182</v>
      </c>
      <c r="G177" s="238"/>
      <c r="H177" s="241">
        <v>16.744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141</v>
      </c>
      <c r="AU177" s="247" t="s">
        <v>82</v>
      </c>
      <c r="AV177" s="14" t="s">
        <v>82</v>
      </c>
      <c r="AW177" s="14" t="s">
        <v>33</v>
      </c>
      <c r="AX177" s="14" t="s">
        <v>72</v>
      </c>
      <c r="AY177" s="247" t="s">
        <v>128</v>
      </c>
    </row>
    <row r="178" s="14" customFormat="1">
      <c r="A178" s="14"/>
      <c r="B178" s="237"/>
      <c r="C178" s="238"/>
      <c r="D178" s="220" t="s">
        <v>141</v>
      </c>
      <c r="E178" s="239" t="s">
        <v>19</v>
      </c>
      <c r="F178" s="240" t="s">
        <v>183</v>
      </c>
      <c r="G178" s="238"/>
      <c r="H178" s="241">
        <v>9.8900000000000006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141</v>
      </c>
      <c r="AU178" s="247" t="s">
        <v>82</v>
      </c>
      <c r="AV178" s="14" t="s">
        <v>82</v>
      </c>
      <c r="AW178" s="14" t="s">
        <v>33</v>
      </c>
      <c r="AX178" s="14" t="s">
        <v>72</v>
      </c>
      <c r="AY178" s="247" t="s">
        <v>128</v>
      </c>
    </row>
    <row r="179" s="14" customFormat="1">
      <c r="A179" s="14"/>
      <c r="B179" s="237"/>
      <c r="C179" s="238"/>
      <c r="D179" s="220" t="s">
        <v>141</v>
      </c>
      <c r="E179" s="239" t="s">
        <v>19</v>
      </c>
      <c r="F179" s="240" t="s">
        <v>184</v>
      </c>
      <c r="G179" s="238"/>
      <c r="H179" s="241">
        <v>9.1999999999999993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141</v>
      </c>
      <c r="AU179" s="247" t="s">
        <v>82</v>
      </c>
      <c r="AV179" s="14" t="s">
        <v>82</v>
      </c>
      <c r="AW179" s="14" t="s">
        <v>33</v>
      </c>
      <c r="AX179" s="14" t="s">
        <v>72</v>
      </c>
      <c r="AY179" s="247" t="s">
        <v>128</v>
      </c>
    </row>
    <row r="180" s="14" customFormat="1">
      <c r="A180" s="14"/>
      <c r="B180" s="237"/>
      <c r="C180" s="238"/>
      <c r="D180" s="220" t="s">
        <v>141</v>
      </c>
      <c r="E180" s="239" t="s">
        <v>19</v>
      </c>
      <c r="F180" s="240" t="s">
        <v>185</v>
      </c>
      <c r="G180" s="238"/>
      <c r="H180" s="241">
        <v>20.088000000000001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141</v>
      </c>
      <c r="AU180" s="247" t="s">
        <v>82</v>
      </c>
      <c r="AV180" s="14" t="s">
        <v>82</v>
      </c>
      <c r="AW180" s="14" t="s">
        <v>33</v>
      </c>
      <c r="AX180" s="14" t="s">
        <v>72</v>
      </c>
      <c r="AY180" s="247" t="s">
        <v>128</v>
      </c>
    </row>
    <row r="181" s="14" customFormat="1">
      <c r="A181" s="14"/>
      <c r="B181" s="237"/>
      <c r="C181" s="238"/>
      <c r="D181" s="220" t="s">
        <v>141</v>
      </c>
      <c r="E181" s="239" t="s">
        <v>19</v>
      </c>
      <c r="F181" s="240" t="s">
        <v>186</v>
      </c>
      <c r="G181" s="238"/>
      <c r="H181" s="241">
        <v>15.428000000000001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141</v>
      </c>
      <c r="AU181" s="247" t="s">
        <v>82</v>
      </c>
      <c r="AV181" s="14" t="s">
        <v>82</v>
      </c>
      <c r="AW181" s="14" t="s">
        <v>33</v>
      </c>
      <c r="AX181" s="14" t="s">
        <v>72</v>
      </c>
      <c r="AY181" s="247" t="s">
        <v>128</v>
      </c>
    </row>
    <row r="182" s="16" customFormat="1">
      <c r="A182" s="16"/>
      <c r="B182" s="259"/>
      <c r="C182" s="260"/>
      <c r="D182" s="220" t="s">
        <v>141</v>
      </c>
      <c r="E182" s="261" t="s">
        <v>19</v>
      </c>
      <c r="F182" s="262" t="s">
        <v>187</v>
      </c>
      <c r="G182" s="260"/>
      <c r="H182" s="263">
        <v>143.21199999999999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69" t="s">
        <v>141</v>
      </c>
      <c r="AU182" s="269" t="s">
        <v>82</v>
      </c>
      <c r="AV182" s="16" t="s">
        <v>162</v>
      </c>
      <c r="AW182" s="16" t="s">
        <v>33</v>
      </c>
      <c r="AX182" s="16" t="s">
        <v>72</v>
      </c>
      <c r="AY182" s="269" t="s">
        <v>128</v>
      </c>
    </row>
    <row r="183" s="13" customFormat="1">
      <c r="A183" s="13"/>
      <c r="B183" s="227"/>
      <c r="C183" s="228"/>
      <c r="D183" s="220" t="s">
        <v>141</v>
      </c>
      <c r="E183" s="229" t="s">
        <v>19</v>
      </c>
      <c r="F183" s="230" t="s">
        <v>146</v>
      </c>
      <c r="G183" s="228"/>
      <c r="H183" s="229" t="s">
        <v>19</v>
      </c>
      <c r="I183" s="231"/>
      <c r="J183" s="228"/>
      <c r="K183" s="228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141</v>
      </c>
      <c r="AU183" s="236" t="s">
        <v>82</v>
      </c>
      <c r="AV183" s="13" t="s">
        <v>80</v>
      </c>
      <c r="AW183" s="13" t="s">
        <v>33</v>
      </c>
      <c r="AX183" s="13" t="s">
        <v>72</v>
      </c>
      <c r="AY183" s="236" t="s">
        <v>128</v>
      </c>
    </row>
    <row r="184" s="14" customFormat="1">
      <c r="A184" s="14"/>
      <c r="B184" s="237"/>
      <c r="C184" s="238"/>
      <c r="D184" s="220" t="s">
        <v>141</v>
      </c>
      <c r="E184" s="239" t="s">
        <v>19</v>
      </c>
      <c r="F184" s="240" t="s">
        <v>189</v>
      </c>
      <c r="G184" s="238"/>
      <c r="H184" s="241">
        <v>56.119999999999997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141</v>
      </c>
      <c r="AU184" s="247" t="s">
        <v>82</v>
      </c>
      <c r="AV184" s="14" t="s">
        <v>82</v>
      </c>
      <c r="AW184" s="14" t="s">
        <v>33</v>
      </c>
      <c r="AX184" s="14" t="s">
        <v>72</v>
      </c>
      <c r="AY184" s="247" t="s">
        <v>128</v>
      </c>
    </row>
    <row r="185" s="14" customFormat="1">
      <c r="A185" s="14"/>
      <c r="B185" s="237"/>
      <c r="C185" s="238"/>
      <c r="D185" s="220" t="s">
        <v>141</v>
      </c>
      <c r="E185" s="239" t="s">
        <v>19</v>
      </c>
      <c r="F185" s="240" t="s">
        <v>190</v>
      </c>
      <c r="G185" s="238"/>
      <c r="H185" s="241">
        <v>16.882000000000001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141</v>
      </c>
      <c r="AU185" s="247" t="s">
        <v>82</v>
      </c>
      <c r="AV185" s="14" t="s">
        <v>82</v>
      </c>
      <c r="AW185" s="14" t="s">
        <v>33</v>
      </c>
      <c r="AX185" s="14" t="s">
        <v>72</v>
      </c>
      <c r="AY185" s="247" t="s">
        <v>128</v>
      </c>
    </row>
    <row r="186" s="14" customFormat="1">
      <c r="A186" s="14"/>
      <c r="B186" s="237"/>
      <c r="C186" s="238"/>
      <c r="D186" s="220" t="s">
        <v>141</v>
      </c>
      <c r="E186" s="239" t="s">
        <v>19</v>
      </c>
      <c r="F186" s="240" t="s">
        <v>191</v>
      </c>
      <c r="G186" s="238"/>
      <c r="H186" s="241">
        <v>9.6140000000000008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141</v>
      </c>
      <c r="AU186" s="247" t="s">
        <v>82</v>
      </c>
      <c r="AV186" s="14" t="s">
        <v>82</v>
      </c>
      <c r="AW186" s="14" t="s">
        <v>33</v>
      </c>
      <c r="AX186" s="14" t="s">
        <v>72</v>
      </c>
      <c r="AY186" s="247" t="s">
        <v>128</v>
      </c>
    </row>
    <row r="187" s="14" customFormat="1">
      <c r="A187" s="14"/>
      <c r="B187" s="237"/>
      <c r="C187" s="238"/>
      <c r="D187" s="220" t="s">
        <v>141</v>
      </c>
      <c r="E187" s="239" t="s">
        <v>19</v>
      </c>
      <c r="F187" s="240" t="s">
        <v>192</v>
      </c>
      <c r="G187" s="238"/>
      <c r="H187" s="241">
        <v>37.167999999999999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141</v>
      </c>
      <c r="AU187" s="247" t="s">
        <v>82</v>
      </c>
      <c r="AV187" s="14" t="s">
        <v>82</v>
      </c>
      <c r="AW187" s="14" t="s">
        <v>33</v>
      </c>
      <c r="AX187" s="14" t="s">
        <v>72</v>
      </c>
      <c r="AY187" s="247" t="s">
        <v>128</v>
      </c>
    </row>
    <row r="188" s="16" customFormat="1">
      <c r="A188" s="16"/>
      <c r="B188" s="259"/>
      <c r="C188" s="260"/>
      <c r="D188" s="220" t="s">
        <v>141</v>
      </c>
      <c r="E188" s="261" t="s">
        <v>19</v>
      </c>
      <c r="F188" s="262" t="s">
        <v>187</v>
      </c>
      <c r="G188" s="260"/>
      <c r="H188" s="263">
        <v>119.78399999999999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69" t="s">
        <v>141</v>
      </c>
      <c r="AU188" s="269" t="s">
        <v>82</v>
      </c>
      <c r="AV188" s="16" t="s">
        <v>162</v>
      </c>
      <c r="AW188" s="16" t="s">
        <v>33</v>
      </c>
      <c r="AX188" s="16" t="s">
        <v>72</v>
      </c>
      <c r="AY188" s="269" t="s">
        <v>128</v>
      </c>
    </row>
    <row r="189" s="13" customFormat="1">
      <c r="A189" s="13"/>
      <c r="B189" s="227"/>
      <c r="C189" s="228"/>
      <c r="D189" s="220" t="s">
        <v>141</v>
      </c>
      <c r="E189" s="229" t="s">
        <v>19</v>
      </c>
      <c r="F189" s="230" t="s">
        <v>148</v>
      </c>
      <c r="G189" s="228"/>
      <c r="H189" s="229" t="s">
        <v>19</v>
      </c>
      <c r="I189" s="231"/>
      <c r="J189" s="228"/>
      <c r="K189" s="228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141</v>
      </c>
      <c r="AU189" s="236" t="s">
        <v>82</v>
      </c>
      <c r="AV189" s="13" t="s">
        <v>80</v>
      </c>
      <c r="AW189" s="13" t="s">
        <v>33</v>
      </c>
      <c r="AX189" s="13" t="s">
        <v>72</v>
      </c>
      <c r="AY189" s="236" t="s">
        <v>128</v>
      </c>
    </row>
    <row r="190" s="14" customFormat="1">
      <c r="A190" s="14"/>
      <c r="B190" s="237"/>
      <c r="C190" s="238"/>
      <c r="D190" s="220" t="s">
        <v>141</v>
      </c>
      <c r="E190" s="239" t="s">
        <v>19</v>
      </c>
      <c r="F190" s="240" t="s">
        <v>194</v>
      </c>
      <c r="G190" s="238"/>
      <c r="H190" s="241">
        <v>55.475999999999999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141</v>
      </c>
      <c r="AU190" s="247" t="s">
        <v>82</v>
      </c>
      <c r="AV190" s="14" t="s">
        <v>82</v>
      </c>
      <c r="AW190" s="14" t="s">
        <v>33</v>
      </c>
      <c r="AX190" s="14" t="s">
        <v>72</v>
      </c>
      <c r="AY190" s="247" t="s">
        <v>128</v>
      </c>
    </row>
    <row r="191" s="14" customFormat="1">
      <c r="A191" s="14"/>
      <c r="B191" s="237"/>
      <c r="C191" s="238"/>
      <c r="D191" s="220" t="s">
        <v>141</v>
      </c>
      <c r="E191" s="239" t="s">
        <v>19</v>
      </c>
      <c r="F191" s="240" t="s">
        <v>190</v>
      </c>
      <c r="G191" s="238"/>
      <c r="H191" s="241">
        <v>16.882000000000001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141</v>
      </c>
      <c r="AU191" s="247" t="s">
        <v>82</v>
      </c>
      <c r="AV191" s="14" t="s">
        <v>82</v>
      </c>
      <c r="AW191" s="14" t="s">
        <v>33</v>
      </c>
      <c r="AX191" s="14" t="s">
        <v>72</v>
      </c>
      <c r="AY191" s="247" t="s">
        <v>128</v>
      </c>
    </row>
    <row r="192" s="14" customFormat="1">
      <c r="A192" s="14"/>
      <c r="B192" s="237"/>
      <c r="C192" s="238"/>
      <c r="D192" s="220" t="s">
        <v>141</v>
      </c>
      <c r="E192" s="239" t="s">
        <v>19</v>
      </c>
      <c r="F192" s="240" t="s">
        <v>191</v>
      </c>
      <c r="G192" s="238"/>
      <c r="H192" s="241">
        <v>9.6140000000000008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141</v>
      </c>
      <c r="AU192" s="247" t="s">
        <v>82</v>
      </c>
      <c r="AV192" s="14" t="s">
        <v>82</v>
      </c>
      <c r="AW192" s="14" t="s">
        <v>33</v>
      </c>
      <c r="AX192" s="14" t="s">
        <v>72</v>
      </c>
      <c r="AY192" s="247" t="s">
        <v>128</v>
      </c>
    </row>
    <row r="193" s="14" customFormat="1">
      <c r="A193" s="14"/>
      <c r="B193" s="237"/>
      <c r="C193" s="238"/>
      <c r="D193" s="220" t="s">
        <v>141</v>
      </c>
      <c r="E193" s="239" t="s">
        <v>19</v>
      </c>
      <c r="F193" s="240" t="s">
        <v>195</v>
      </c>
      <c r="G193" s="238"/>
      <c r="H193" s="241">
        <v>36.753999999999998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141</v>
      </c>
      <c r="AU193" s="247" t="s">
        <v>82</v>
      </c>
      <c r="AV193" s="14" t="s">
        <v>82</v>
      </c>
      <c r="AW193" s="14" t="s">
        <v>33</v>
      </c>
      <c r="AX193" s="14" t="s">
        <v>72</v>
      </c>
      <c r="AY193" s="247" t="s">
        <v>128</v>
      </c>
    </row>
    <row r="194" s="16" customFormat="1">
      <c r="A194" s="16"/>
      <c r="B194" s="259"/>
      <c r="C194" s="260"/>
      <c r="D194" s="220" t="s">
        <v>141</v>
      </c>
      <c r="E194" s="261" t="s">
        <v>19</v>
      </c>
      <c r="F194" s="262" t="s">
        <v>187</v>
      </c>
      <c r="G194" s="260"/>
      <c r="H194" s="263">
        <v>118.726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9" t="s">
        <v>141</v>
      </c>
      <c r="AU194" s="269" t="s">
        <v>82</v>
      </c>
      <c r="AV194" s="16" t="s">
        <v>162</v>
      </c>
      <c r="AW194" s="16" t="s">
        <v>33</v>
      </c>
      <c r="AX194" s="16" t="s">
        <v>72</v>
      </c>
      <c r="AY194" s="269" t="s">
        <v>128</v>
      </c>
    </row>
    <row r="195" s="15" customFormat="1">
      <c r="A195" s="15"/>
      <c r="B195" s="248"/>
      <c r="C195" s="249"/>
      <c r="D195" s="220" t="s">
        <v>141</v>
      </c>
      <c r="E195" s="250" t="s">
        <v>19</v>
      </c>
      <c r="F195" s="251" t="s">
        <v>150</v>
      </c>
      <c r="G195" s="249"/>
      <c r="H195" s="252">
        <v>381.72199999999998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141</v>
      </c>
      <c r="AU195" s="258" t="s">
        <v>82</v>
      </c>
      <c r="AV195" s="15" t="s">
        <v>129</v>
      </c>
      <c r="AW195" s="15" t="s">
        <v>33</v>
      </c>
      <c r="AX195" s="15" t="s">
        <v>80</v>
      </c>
      <c r="AY195" s="258" t="s">
        <v>128</v>
      </c>
    </row>
    <row r="196" s="2" customFormat="1" ht="24.15" customHeight="1">
      <c r="A196" s="41"/>
      <c r="B196" s="42"/>
      <c r="C196" s="207" t="s">
        <v>204</v>
      </c>
      <c r="D196" s="207" t="s">
        <v>131</v>
      </c>
      <c r="E196" s="208" t="s">
        <v>205</v>
      </c>
      <c r="F196" s="209" t="s">
        <v>206</v>
      </c>
      <c r="G196" s="210" t="s">
        <v>155</v>
      </c>
      <c r="H196" s="211">
        <v>293.16500000000002</v>
      </c>
      <c r="I196" s="212"/>
      <c r="J196" s="213">
        <f>ROUND(I196*H196,2)</f>
        <v>0</v>
      </c>
      <c r="K196" s="209" t="s">
        <v>135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0.01575</v>
      </c>
      <c r="R196" s="216">
        <f>Q196*H196</f>
        <v>4.6173487500000006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129</v>
      </c>
      <c r="AT196" s="218" t="s">
        <v>131</v>
      </c>
      <c r="AU196" s="218" t="s">
        <v>82</v>
      </c>
      <c r="AY196" s="20" t="s">
        <v>128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129</v>
      </c>
      <c r="BM196" s="218" t="s">
        <v>207</v>
      </c>
    </row>
    <row r="197" s="2" customFormat="1">
      <c r="A197" s="41"/>
      <c r="B197" s="42"/>
      <c r="C197" s="43"/>
      <c r="D197" s="220" t="s">
        <v>137</v>
      </c>
      <c r="E197" s="43"/>
      <c r="F197" s="221" t="s">
        <v>208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137</v>
      </c>
      <c r="AU197" s="20" t="s">
        <v>82</v>
      </c>
    </row>
    <row r="198" s="2" customFormat="1">
      <c r="A198" s="41"/>
      <c r="B198" s="42"/>
      <c r="C198" s="43"/>
      <c r="D198" s="225" t="s">
        <v>139</v>
      </c>
      <c r="E198" s="43"/>
      <c r="F198" s="226" t="s">
        <v>209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139</v>
      </c>
      <c r="AU198" s="20" t="s">
        <v>82</v>
      </c>
    </row>
    <row r="199" s="13" customFormat="1">
      <c r="A199" s="13"/>
      <c r="B199" s="227"/>
      <c r="C199" s="228"/>
      <c r="D199" s="220" t="s">
        <v>141</v>
      </c>
      <c r="E199" s="229" t="s">
        <v>19</v>
      </c>
      <c r="F199" s="230" t="s">
        <v>144</v>
      </c>
      <c r="G199" s="228"/>
      <c r="H199" s="229" t="s">
        <v>19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141</v>
      </c>
      <c r="AU199" s="236" t="s">
        <v>82</v>
      </c>
      <c r="AV199" s="13" t="s">
        <v>80</v>
      </c>
      <c r="AW199" s="13" t="s">
        <v>33</v>
      </c>
      <c r="AX199" s="13" t="s">
        <v>72</v>
      </c>
      <c r="AY199" s="236" t="s">
        <v>128</v>
      </c>
    </row>
    <row r="200" s="14" customFormat="1">
      <c r="A200" s="14"/>
      <c r="B200" s="237"/>
      <c r="C200" s="238"/>
      <c r="D200" s="220" t="s">
        <v>141</v>
      </c>
      <c r="E200" s="239" t="s">
        <v>19</v>
      </c>
      <c r="F200" s="240" t="s">
        <v>210</v>
      </c>
      <c r="G200" s="238"/>
      <c r="H200" s="241">
        <v>18.359999999999999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141</v>
      </c>
      <c r="AU200" s="247" t="s">
        <v>82</v>
      </c>
      <c r="AV200" s="14" t="s">
        <v>82</v>
      </c>
      <c r="AW200" s="14" t="s">
        <v>33</v>
      </c>
      <c r="AX200" s="14" t="s">
        <v>72</v>
      </c>
      <c r="AY200" s="247" t="s">
        <v>128</v>
      </c>
    </row>
    <row r="201" s="14" customFormat="1">
      <c r="A201" s="14"/>
      <c r="B201" s="237"/>
      <c r="C201" s="238"/>
      <c r="D201" s="220" t="s">
        <v>141</v>
      </c>
      <c r="E201" s="239" t="s">
        <v>19</v>
      </c>
      <c r="F201" s="240" t="s">
        <v>211</v>
      </c>
      <c r="G201" s="238"/>
      <c r="H201" s="241">
        <v>36.090000000000003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141</v>
      </c>
      <c r="AU201" s="247" t="s">
        <v>82</v>
      </c>
      <c r="AV201" s="14" t="s">
        <v>82</v>
      </c>
      <c r="AW201" s="14" t="s">
        <v>33</v>
      </c>
      <c r="AX201" s="14" t="s">
        <v>72</v>
      </c>
      <c r="AY201" s="247" t="s">
        <v>128</v>
      </c>
    </row>
    <row r="202" s="14" customFormat="1">
      <c r="A202" s="14"/>
      <c r="B202" s="237"/>
      <c r="C202" s="238"/>
      <c r="D202" s="220" t="s">
        <v>141</v>
      </c>
      <c r="E202" s="239" t="s">
        <v>19</v>
      </c>
      <c r="F202" s="240" t="s">
        <v>212</v>
      </c>
      <c r="G202" s="238"/>
      <c r="H202" s="241">
        <v>10.92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141</v>
      </c>
      <c r="AU202" s="247" t="s">
        <v>82</v>
      </c>
      <c r="AV202" s="14" t="s">
        <v>82</v>
      </c>
      <c r="AW202" s="14" t="s">
        <v>33</v>
      </c>
      <c r="AX202" s="14" t="s">
        <v>72</v>
      </c>
      <c r="AY202" s="247" t="s">
        <v>128</v>
      </c>
    </row>
    <row r="203" s="14" customFormat="1">
      <c r="A203" s="14"/>
      <c r="B203" s="237"/>
      <c r="C203" s="238"/>
      <c r="D203" s="220" t="s">
        <v>141</v>
      </c>
      <c r="E203" s="239" t="s">
        <v>19</v>
      </c>
      <c r="F203" s="240" t="s">
        <v>213</v>
      </c>
      <c r="G203" s="238"/>
      <c r="H203" s="241">
        <v>6.4500000000000002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141</v>
      </c>
      <c r="AU203" s="247" t="s">
        <v>82</v>
      </c>
      <c r="AV203" s="14" t="s">
        <v>82</v>
      </c>
      <c r="AW203" s="14" t="s">
        <v>33</v>
      </c>
      <c r="AX203" s="14" t="s">
        <v>72</v>
      </c>
      <c r="AY203" s="247" t="s">
        <v>128</v>
      </c>
    </row>
    <row r="204" s="14" customFormat="1">
      <c r="A204" s="14"/>
      <c r="B204" s="237"/>
      <c r="C204" s="238"/>
      <c r="D204" s="220" t="s">
        <v>141</v>
      </c>
      <c r="E204" s="239" t="s">
        <v>19</v>
      </c>
      <c r="F204" s="240" t="s">
        <v>214</v>
      </c>
      <c r="G204" s="238"/>
      <c r="H204" s="241">
        <v>6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141</v>
      </c>
      <c r="AU204" s="247" t="s">
        <v>82</v>
      </c>
      <c r="AV204" s="14" t="s">
        <v>82</v>
      </c>
      <c r="AW204" s="14" t="s">
        <v>33</v>
      </c>
      <c r="AX204" s="14" t="s">
        <v>72</v>
      </c>
      <c r="AY204" s="247" t="s">
        <v>128</v>
      </c>
    </row>
    <row r="205" s="14" customFormat="1">
      <c r="A205" s="14"/>
      <c r="B205" s="237"/>
      <c r="C205" s="238"/>
      <c r="D205" s="220" t="s">
        <v>141</v>
      </c>
      <c r="E205" s="239" t="s">
        <v>19</v>
      </c>
      <c r="F205" s="240" t="s">
        <v>215</v>
      </c>
      <c r="G205" s="238"/>
      <c r="H205" s="241">
        <v>22.32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141</v>
      </c>
      <c r="AU205" s="247" t="s">
        <v>82</v>
      </c>
      <c r="AV205" s="14" t="s">
        <v>82</v>
      </c>
      <c r="AW205" s="14" t="s">
        <v>33</v>
      </c>
      <c r="AX205" s="14" t="s">
        <v>72</v>
      </c>
      <c r="AY205" s="247" t="s">
        <v>128</v>
      </c>
    </row>
    <row r="206" s="16" customFormat="1">
      <c r="A206" s="16"/>
      <c r="B206" s="259"/>
      <c r="C206" s="260"/>
      <c r="D206" s="220" t="s">
        <v>141</v>
      </c>
      <c r="E206" s="261" t="s">
        <v>19</v>
      </c>
      <c r="F206" s="262" t="s">
        <v>187</v>
      </c>
      <c r="G206" s="260"/>
      <c r="H206" s="263">
        <v>100.14000000000002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69" t="s">
        <v>141</v>
      </c>
      <c r="AU206" s="269" t="s">
        <v>82</v>
      </c>
      <c r="AV206" s="16" t="s">
        <v>162</v>
      </c>
      <c r="AW206" s="16" t="s">
        <v>33</v>
      </c>
      <c r="AX206" s="16" t="s">
        <v>72</v>
      </c>
      <c r="AY206" s="269" t="s">
        <v>128</v>
      </c>
    </row>
    <row r="207" s="13" customFormat="1">
      <c r="A207" s="13"/>
      <c r="B207" s="227"/>
      <c r="C207" s="228"/>
      <c r="D207" s="220" t="s">
        <v>141</v>
      </c>
      <c r="E207" s="229" t="s">
        <v>19</v>
      </c>
      <c r="F207" s="230" t="s">
        <v>146</v>
      </c>
      <c r="G207" s="228"/>
      <c r="H207" s="229" t="s">
        <v>19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141</v>
      </c>
      <c r="AU207" s="236" t="s">
        <v>82</v>
      </c>
      <c r="AV207" s="13" t="s">
        <v>80</v>
      </c>
      <c r="AW207" s="13" t="s">
        <v>33</v>
      </c>
      <c r="AX207" s="13" t="s">
        <v>72</v>
      </c>
      <c r="AY207" s="236" t="s">
        <v>128</v>
      </c>
    </row>
    <row r="208" s="14" customFormat="1">
      <c r="A208" s="14"/>
      <c r="B208" s="237"/>
      <c r="C208" s="238"/>
      <c r="D208" s="220" t="s">
        <v>141</v>
      </c>
      <c r="E208" s="239" t="s">
        <v>19</v>
      </c>
      <c r="F208" s="240" t="s">
        <v>216</v>
      </c>
      <c r="G208" s="238"/>
      <c r="H208" s="241">
        <v>36.600000000000001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141</v>
      </c>
      <c r="AU208" s="247" t="s">
        <v>82</v>
      </c>
      <c r="AV208" s="14" t="s">
        <v>82</v>
      </c>
      <c r="AW208" s="14" t="s">
        <v>33</v>
      </c>
      <c r="AX208" s="14" t="s">
        <v>72</v>
      </c>
      <c r="AY208" s="247" t="s">
        <v>128</v>
      </c>
    </row>
    <row r="209" s="14" customFormat="1">
      <c r="A209" s="14"/>
      <c r="B209" s="237"/>
      <c r="C209" s="238"/>
      <c r="D209" s="220" t="s">
        <v>141</v>
      </c>
      <c r="E209" s="239" t="s">
        <v>19</v>
      </c>
      <c r="F209" s="240" t="s">
        <v>217</v>
      </c>
      <c r="G209" s="238"/>
      <c r="H209" s="241">
        <v>11.01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141</v>
      </c>
      <c r="AU209" s="247" t="s">
        <v>82</v>
      </c>
      <c r="AV209" s="14" t="s">
        <v>82</v>
      </c>
      <c r="AW209" s="14" t="s">
        <v>33</v>
      </c>
      <c r="AX209" s="14" t="s">
        <v>72</v>
      </c>
      <c r="AY209" s="247" t="s">
        <v>128</v>
      </c>
    </row>
    <row r="210" s="14" customFormat="1">
      <c r="A210" s="14"/>
      <c r="B210" s="237"/>
      <c r="C210" s="238"/>
      <c r="D210" s="220" t="s">
        <v>141</v>
      </c>
      <c r="E210" s="239" t="s">
        <v>19</v>
      </c>
      <c r="F210" s="240" t="s">
        <v>218</v>
      </c>
      <c r="G210" s="238"/>
      <c r="H210" s="241">
        <v>6.2699999999999996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141</v>
      </c>
      <c r="AU210" s="247" t="s">
        <v>82</v>
      </c>
      <c r="AV210" s="14" t="s">
        <v>82</v>
      </c>
      <c r="AW210" s="14" t="s">
        <v>33</v>
      </c>
      <c r="AX210" s="14" t="s">
        <v>72</v>
      </c>
      <c r="AY210" s="247" t="s">
        <v>128</v>
      </c>
    </row>
    <row r="211" s="14" customFormat="1">
      <c r="A211" s="14"/>
      <c r="B211" s="237"/>
      <c r="C211" s="238"/>
      <c r="D211" s="220" t="s">
        <v>141</v>
      </c>
      <c r="E211" s="239" t="s">
        <v>19</v>
      </c>
      <c r="F211" s="240" t="s">
        <v>219</v>
      </c>
      <c r="G211" s="238"/>
      <c r="H211" s="241">
        <v>24.239999999999998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141</v>
      </c>
      <c r="AU211" s="247" t="s">
        <v>82</v>
      </c>
      <c r="AV211" s="14" t="s">
        <v>82</v>
      </c>
      <c r="AW211" s="14" t="s">
        <v>33</v>
      </c>
      <c r="AX211" s="14" t="s">
        <v>72</v>
      </c>
      <c r="AY211" s="247" t="s">
        <v>128</v>
      </c>
    </row>
    <row r="212" s="14" customFormat="1">
      <c r="A212" s="14"/>
      <c r="B212" s="237"/>
      <c r="C212" s="238"/>
      <c r="D212" s="220" t="s">
        <v>141</v>
      </c>
      <c r="E212" s="239" t="s">
        <v>19</v>
      </c>
      <c r="F212" s="240" t="s">
        <v>220</v>
      </c>
      <c r="G212" s="238"/>
      <c r="H212" s="241">
        <v>17.620000000000001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141</v>
      </c>
      <c r="AU212" s="247" t="s">
        <v>82</v>
      </c>
      <c r="AV212" s="14" t="s">
        <v>82</v>
      </c>
      <c r="AW212" s="14" t="s">
        <v>33</v>
      </c>
      <c r="AX212" s="14" t="s">
        <v>72</v>
      </c>
      <c r="AY212" s="247" t="s">
        <v>128</v>
      </c>
    </row>
    <row r="213" s="16" customFormat="1">
      <c r="A213" s="16"/>
      <c r="B213" s="259"/>
      <c r="C213" s="260"/>
      <c r="D213" s="220" t="s">
        <v>141</v>
      </c>
      <c r="E213" s="261" t="s">
        <v>19</v>
      </c>
      <c r="F213" s="262" t="s">
        <v>187</v>
      </c>
      <c r="G213" s="260"/>
      <c r="H213" s="263">
        <v>95.739999999999995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69" t="s">
        <v>141</v>
      </c>
      <c r="AU213" s="269" t="s">
        <v>82</v>
      </c>
      <c r="AV213" s="16" t="s">
        <v>162</v>
      </c>
      <c r="AW213" s="16" t="s">
        <v>33</v>
      </c>
      <c r="AX213" s="16" t="s">
        <v>72</v>
      </c>
      <c r="AY213" s="269" t="s">
        <v>128</v>
      </c>
    </row>
    <row r="214" s="13" customFormat="1">
      <c r="A214" s="13"/>
      <c r="B214" s="227"/>
      <c r="C214" s="228"/>
      <c r="D214" s="220" t="s">
        <v>141</v>
      </c>
      <c r="E214" s="229" t="s">
        <v>19</v>
      </c>
      <c r="F214" s="230" t="s">
        <v>148</v>
      </c>
      <c r="G214" s="228"/>
      <c r="H214" s="229" t="s">
        <v>19</v>
      </c>
      <c r="I214" s="231"/>
      <c r="J214" s="228"/>
      <c r="K214" s="228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141</v>
      </c>
      <c r="AU214" s="236" t="s">
        <v>82</v>
      </c>
      <c r="AV214" s="13" t="s">
        <v>80</v>
      </c>
      <c r="AW214" s="13" t="s">
        <v>33</v>
      </c>
      <c r="AX214" s="13" t="s">
        <v>72</v>
      </c>
      <c r="AY214" s="236" t="s">
        <v>128</v>
      </c>
    </row>
    <row r="215" s="14" customFormat="1">
      <c r="A215" s="14"/>
      <c r="B215" s="237"/>
      <c r="C215" s="238"/>
      <c r="D215" s="220" t="s">
        <v>141</v>
      </c>
      <c r="E215" s="239" t="s">
        <v>19</v>
      </c>
      <c r="F215" s="240" t="s">
        <v>221</v>
      </c>
      <c r="G215" s="238"/>
      <c r="H215" s="241">
        <v>36.18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141</v>
      </c>
      <c r="AU215" s="247" t="s">
        <v>82</v>
      </c>
      <c r="AV215" s="14" t="s">
        <v>82</v>
      </c>
      <c r="AW215" s="14" t="s">
        <v>33</v>
      </c>
      <c r="AX215" s="14" t="s">
        <v>72</v>
      </c>
      <c r="AY215" s="247" t="s">
        <v>128</v>
      </c>
    </row>
    <row r="216" s="14" customFormat="1">
      <c r="A216" s="14"/>
      <c r="B216" s="237"/>
      <c r="C216" s="238"/>
      <c r="D216" s="220" t="s">
        <v>141</v>
      </c>
      <c r="E216" s="239" t="s">
        <v>19</v>
      </c>
      <c r="F216" s="240" t="s">
        <v>217</v>
      </c>
      <c r="G216" s="238"/>
      <c r="H216" s="241">
        <v>11.01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7" t="s">
        <v>141</v>
      </c>
      <c r="AU216" s="247" t="s">
        <v>82</v>
      </c>
      <c r="AV216" s="14" t="s">
        <v>82</v>
      </c>
      <c r="AW216" s="14" t="s">
        <v>33</v>
      </c>
      <c r="AX216" s="14" t="s">
        <v>72</v>
      </c>
      <c r="AY216" s="247" t="s">
        <v>128</v>
      </c>
    </row>
    <row r="217" s="14" customFormat="1">
      <c r="A217" s="14"/>
      <c r="B217" s="237"/>
      <c r="C217" s="238"/>
      <c r="D217" s="220" t="s">
        <v>141</v>
      </c>
      <c r="E217" s="239" t="s">
        <v>19</v>
      </c>
      <c r="F217" s="240" t="s">
        <v>218</v>
      </c>
      <c r="G217" s="238"/>
      <c r="H217" s="241">
        <v>6.2699999999999996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141</v>
      </c>
      <c r="AU217" s="247" t="s">
        <v>82</v>
      </c>
      <c r="AV217" s="14" t="s">
        <v>82</v>
      </c>
      <c r="AW217" s="14" t="s">
        <v>33</v>
      </c>
      <c r="AX217" s="14" t="s">
        <v>72</v>
      </c>
      <c r="AY217" s="247" t="s">
        <v>128</v>
      </c>
    </row>
    <row r="218" s="14" customFormat="1">
      <c r="A218" s="14"/>
      <c r="B218" s="237"/>
      <c r="C218" s="238"/>
      <c r="D218" s="220" t="s">
        <v>141</v>
      </c>
      <c r="E218" s="239" t="s">
        <v>19</v>
      </c>
      <c r="F218" s="240" t="s">
        <v>222</v>
      </c>
      <c r="G218" s="238"/>
      <c r="H218" s="241">
        <v>23.969999999999999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141</v>
      </c>
      <c r="AU218" s="247" t="s">
        <v>82</v>
      </c>
      <c r="AV218" s="14" t="s">
        <v>82</v>
      </c>
      <c r="AW218" s="14" t="s">
        <v>33</v>
      </c>
      <c r="AX218" s="14" t="s">
        <v>72</v>
      </c>
      <c r="AY218" s="247" t="s">
        <v>128</v>
      </c>
    </row>
    <row r="219" s="14" customFormat="1">
      <c r="A219" s="14"/>
      <c r="B219" s="237"/>
      <c r="C219" s="238"/>
      <c r="D219" s="220" t="s">
        <v>141</v>
      </c>
      <c r="E219" s="239" t="s">
        <v>19</v>
      </c>
      <c r="F219" s="240" t="s">
        <v>223</v>
      </c>
      <c r="G219" s="238"/>
      <c r="H219" s="241">
        <v>16.420000000000002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141</v>
      </c>
      <c r="AU219" s="247" t="s">
        <v>82</v>
      </c>
      <c r="AV219" s="14" t="s">
        <v>82</v>
      </c>
      <c r="AW219" s="14" t="s">
        <v>33</v>
      </c>
      <c r="AX219" s="14" t="s">
        <v>72</v>
      </c>
      <c r="AY219" s="247" t="s">
        <v>128</v>
      </c>
    </row>
    <row r="220" s="16" customFormat="1">
      <c r="A220" s="16"/>
      <c r="B220" s="259"/>
      <c r="C220" s="260"/>
      <c r="D220" s="220" t="s">
        <v>141</v>
      </c>
      <c r="E220" s="261" t="s">
        <v>19</v>
      </c>
      <c r="F220" s="262" t="s">
        <v>187</v>
      </c>
      <c r="G220" s="260"/>
      <c r="H220" s="263">
        <v>93.849999999999994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69" t="s">
        <v>141</v>
      </c>
      <c r="AU220" s="269" t="s">
        <v>82</v>
      </c>
      <c r="AV220" s="16" t="s">
        <v>162</v>
      </c>
      <c r="AW220" s="16" t="s">
        <v>33</v>
      </c>
      <c r="AX220" s="16" t="s">
        <v>72</v>
      </c>
      <c r="AY220" s="269" t="s">
        <v>128</v>
      </c>
    </row>
    <row r="221" s="13" customFormat="1">
      <c r="A221" s="13"/>
      <c r="B221" s="227"/>
      <c r="C221" s="228"/>
      <c r="D221" s="220" t="s">
        <v>141</v>
      </c>
      <c r="E221" s="229" t="s">
        <v>19</v>
      </c>
      <c r="F221" s="230" t="s">
        <v>196</v>
      </c>
      <c r="G221" s="228"/>
      <c r="H221" s="229" t="s">
        <v>19</v>
      </c>
      <c r="I221" s="231"/>
      <c r="J221" s="228"/>
      <c r="K221" s="228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141</v>
      </c>
      <c r="AU221" s="236" t="s">
        <v>82</v>
      </c>
      <c r="AV221" s="13" t="s">
        <v>80</v>
      </c>
      <c r="AW221" s="13" t="s">
        <v>33</v>
      </c>
      <c r="AX221" s="13" t="s">
        <v>72</v>
      </c>
      <c r="AY221" s="236" t="s">
        <v>128</v>
      </c>
    </row>
    <row r="222" s="13" customFormat="1">
      <c r="A222" s="13"/>
      <c r="B222" s="227"/>
      <c r="C222" s="228"/>
      <c r="D222" s="220" t="s">
        <v>141</v>
      </c>
      <c r="E222" s="229" t="s">
        <v>19</v>
      </c>
      <c r="F222" s="230" t="s">
        <v>197</v>
      </c>
      <c r="G222" s="228"/>
      <c r="H222" s="229" t="s">
        <v>19</v>
      </c>
      <c r="I222" s="231"/>
      <c r="J222" s="228"/>
      <c r="K222" s="228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141</v>
      </c>
      <c r="AU222" s="236" t="s">
        <v>82</v>
      </c>
      <c r="AV222" s="13" t="s">
        <v>80</v>
      </c>
      <c r="AW222" s="13" t="s">
        <v>33</v>
      </c>
      <c r="AX222" s="13" t="s">
        <v>72</v>
      </c>
      <c r="AY222" s="236" t="s">
        <v>128</v>
      </c>
    </row>
    <row r="223" s="14" customFormat="1">
      <c r="A223" s="14"/>
      <c r="B223" s="237"/>
      <c r="C223" s="238"/>
      <c r="D223" s="220" t="s">
        <v>141</v>
      </c>
      <c r="E223" s="239" t="s">
        <v>19</v>
      </c>
      <c r="F223" s="240" t="s">
        <v>198</v>
      </c>
      <c r="G223" s="238"/>
      <c r="H223" s="241">
        <v>3.4350000000000001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141</v>
      </c>
      <c r="AU223" s="247" t="s">
        <v>82</v>
      </c>
      <c r="AV223" s="14" t="s">
        <v>82</v>
      </c>
      <c r="AW223" s="14" t="s">
        <v>33</v>
      </c>
      <c r="AX223" s="14" t="s">
        <v>72</v>
      </c>
      <c r="AY223" s="247" t="s">
        <v>128</v>
      </c>
    </row>
    <row r="224" s="16" customFormat="1">
      <c r="A224" s="16"/>
      <c r="B224" s="259"/>
      <c r="C224" s="260"/>
      <c r="D224" s="220" t="s">
        <v>141</v>
      </c>
      <c r="E224" s="261" t="s">
        <v>19</v>
      </c>
      <c r="F224" s="262" t="s">
        <v>187</v>
      </c>
      <c r="G224" s="260"/>
      <c r="H224" s="263">
        <v>3.4350000000000001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69" t="s">
        <v>141</v>
      </c>
      <c r="AU224" s="269" t="s">
        <v>82</v>
      </c>
      <c r="AV224" s="16" t="s">
        <v>162</v>
      </c>
      <c r="AW224" s="16" t="s">
        <v>33</v>
      </c>
      <c r="AX224" s="16" t="s">
        <v>72</v>
      </c>
      <c r="AY224" s="269" t="s">
        <v>128</v>
      </c>
    </row>
    <row r="225" s="15" customFormat="1">
      <c r="A225" s="15"/>
      <c r="B225" s="248"/>
      <c r="C225" s="249"/>
      <c r="D225" s="220" t="s">
        <v>141</v>
      </c>
      <c r="E225" s="250" t="s">
        <v>19</v>
      </c>
      <c r="F225" s="251" t="s">
        <v>150</v>
      </c>
      <c r="G225" s="249"/>
      <c r="H225" s="252">
        <v>293.16500000000008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141</v>
      </c>
      <c r="AU225" s="258" t="s">
        <v>82</v>
      </c>
      <c r="AV225" s="15" t="s">
        <v>129</v>
      </c>
      <c r="AW225" s="15" t="s">
        <v>33</v>
      </c>
      <c r="AX225" s="15" t="s">
        <v>80</v>
      </c>
      <c r="AY225" s="258" t="s">
        <v>128</v>
      </c>
    </row>
    <row r="226" s="2" customFormat="1" ht="24.15" customHeight="1">
      <c r="A226" s="41"/>
      <c r="B226" s="42"/>
      <c r="C226" s="207" t="s">
        <v>224</v>
      </c>
      <c r="D226" s="207" t="s">
        <v>131</v>
      </c>
      <c r="E226" s="208" t="s">
        <v>225</v>
      </c>
      <c r="F226" s="209" t="s">
        <v>226</v>
      </c>
      <c r="G226" s="210" t="s">
        <v>155</v>
      </c>
      <c r="H226" s="211">
        <v>586.33000000000004</v>
      </c>
      <c r="I226" s="212"/>
      <c r="J226" s="213">
        <f>ROUND(I226*H226,2)</f>
        <v>0</v>
      </c>
      <c r="K226" s="209" t="s">
        <v>135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0.0079000000000000008</v>
      </c>
      <c r="R226" s="216">
        <f>Q226*H226</f>
        <v>4.6320070000000007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129</v>
      </c>
      <c r="AT226" s="218" t="s">
        <v>131</v>
      </c>
      <c r="AU226" s="218" t="s">
        <v>82</v>
      </c>
      <c r="AY226" s="20" t="s">
        <v>128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129</v>
      </c>
      <c r="BM226" s="218" t="s">
        <v>227</v>
      </c>
    </row>
    <row r="227" s="2" customFormat="1">
      <c r="A227" s="41"/>
      <c r="B227" s="42"/>
      <c r="C227" s="43"/>
      <c r="D227" s="220" t="s">
        <v>137</v>
      </c>
      <c r="E227" s="43"/>
      <c r="F227" s="221" t="s">
        <v>228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137</v>
      </c>
      <c r="AU227" s="20" t="s">
        <v>82</v>
      </c>
    </row>
    <row r="228" s="2" customFormat="1">
      <c r="A228" s="41"/>
      <c r="B228" s="42"/>
      <c r="C228" s="43"/>
      <c r="D228" s="225" t="s">
        <v>139</v>
      </c>
      <c r="E228" s="43"/>
      <c r="F228" s="226" t="s">
        <v>229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139</v>
      </c>
      <c r="AU228" s="20" t="s">
        <v>82</v>
      </c>
    </row>
    <row r="229" s="13" customFormat="1">
      <c r="A229" s="13"/>
      <c r="B229" s="227"/>
      <c r="C229" s="228"/>
      <c r="D229" s="220" t="s">
        <v>141</v>
      </c>
      <c r="E229" s="229" t="s">
        <v>19</v>
      </c>
      <c r="F229" s="230" t="s">
        <v>144</v>
      </c>
      <c r="G229" s="228"/>
      <c r="H229" s="229" t="s">
        <v>19</v>
      </c>
      <c r="I229" s="231"/>
      <c r="J229" s="228"/>
      <c r="K229" s="228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141</v>
      </c>
      <c r="AU229" s="236" t="s">
        <v>82</v>
      </c>
      <c r="AV229" s="13" t="s">
        <v>80</v>
      </c>
      <c r="AW229" s="13" t="s">
        <v>33</v>
      </c>
      <c r="AX229" s="13" t="s">
        <v>72</v>
      </c>
      <c r="AY229" s="236" t="s">
        <v>128</v>
      </c>
    </row>
    <row r="230" s="14" customFormat="1">
      <c r="A230" s="14"/>
      <c r="B230" s="237"/>
      <c r="C230" s="238"/>
      <c r="D230" s="220" t="s">
        <v>141</v>
      </c>
      <c r="E230" s="239" t="s">
        <v>19</v>
      </c>
      <c r="F230" s="240" t="s">
        <v>230</v>
      </c>
      <c r="G230" s="238"/>
      <c r="H230" s="241">
        <v>36.719999999999999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141</v>
      </c>
      <c r="AU230" s="247" t="s">
        <v>82</v>
      </c>
      <c r="AV230" s="14" t="s">
        <v>82</v>
      </c>
      <c r="AW230" s="14" t="s">
        <v>33</v>
      </c>
      <c r="AX230" s="14" t="s">
        <v>72</v>
      </c>
      <c r="AY230" s="247" t="s">
        <v>128</v>
      </c>
    </row>
    <row r="231" s="14" customFormat="1">
      <c r="A231" s="14"/>
      <c r="B231" s="237"/>
      <c r="C231" s="238"/>
      <c r="D231" s="220" t="s">
        <v>141</v>
      </c>
      <c r="E231" s="239" t="s">
        <v>19</v>
      </c>
      <c r="F231" s="240" t="s">
        <v>231</v>
      </c>
      <c r="G231" s="238"/>
      <c r="H231" s="241">
        <v>72.180000000000007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141</v>
      </c>
      <c r="AU231" s="247" t="s">
        <v>82</v>
      </c>
      <c r="AV231" s="14" t="s">
        <v>82</v>
      </c>
      <c r="AW231" s="14" t="s">
        <v>33</v>
      </c>
      <c r="AX231" s="14" t="s">
        <v>72</v>
      </c>
      <c r="AY231" s="247" t="s">
        <v>128</v>
      </c>
    </row>
    <row r="232" s="14" customFormat="1">
      <c r="A232" s="14"/>
      <c r="B232" s="237"/>
      <c r="C232" s="238"/>
      <c r="D232" s="220" t="s">
        <v>141</v>
      </c>
      <c r="E232" s="239" t="s">
        <v>19</v>
      </c>
      <c r="F232" s="240" t="s">
        <v>232</v>
      </c>
      <c r="G232" s="238"/>
      <c r="H232" s="241">
        <v>21.84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141</v>
      </c>
      <c r="AU232" s="247" t="s">
        <v>82</v>
      </c>
      <c r="AV232" s="14" t="s">
        <v>82</v>
      </c>
      <c r="AW232" s="14" t="s">
        <v>33</v>
      </c>
      <c r="AX232" s="14" t="s">
        <v>72</v>
      </c>
      <c r="AY232" s="247" t="s">
        <v>128</v>
      </c>
    </row>
    <row r="233" s="14" customFormat="1">
      <c r="A233" s="14"/>
      <c r="B233" s="237"/>
      <c r="C233" s="238"/>
      <c r="D233" s="220" t="s">
        <v>141</v>
      </c>
      <c r="E233" s="239" t="s">
        <v>19</v>
      </c>
      <c r="F233" s="240" t="s">
        <v>233</v>
      </c>
      <c r="G233" s="238"/>
      <c r="H233" s="241">
        <v>12.9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141</v>
      </c>
      <c r="AU233" s="247" t="s">
        <v>82</v>
      </c>
      <c r="AV233" s="14" t="s">
        <v>82</v>
      </c>
      <c r="AW233" s="14" t="s">
        <v>33</v>
      </c>
      <c r="AX233" s="14" t="s">
        <v>72</v>
      </c>
      <c r="AY233" s="247" t="s">
        <v>128</v>
      </c>
    </row>
    <row r="234" s="14" customFormat="1">
      <c r="A234" s="14"/>
      <c r="B234" s="237"/>
      <c r="C234" s="238"/>
      <c r="D234" s="220" t="s">
        <v>141</v>
      </c>
      <c r="E234" s="239" t="s">
        <v>19</v>
      </c>
      <c r="F234" s="240" t="s">
        <v>234</v>
      </c>
      <c r="G234" s="238"/>
      <c r="H234" s="241">
        <v>12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141</v>
      </c>
      <c r="AU234" s="247" t="s">
        <v>82</v>
      </c>
      <c r="AV234" s="14" t="s">
        <v>82</v>
      </c>
      <c r="AW234" s="14" t="s">
        <v>33</v>
      </c>
      <c r="AX234" s="14" t="s">
        <v>72</v>
      </c>
      <c r="AY234" s="247" t="s">
        <v>128</v>
      </c>
    </row>
    <row r="235" s="14" customFormat="1">
      <c r="A235" s="14"/>
      <c r="B235" s="237"/>
      <c r="C235" s="238"/>
      <c r="D235" s="220" t="s">
        <v>141</v>
      </c>
      <c r="E235" s="239" t="s">
        <v>19</v>
      </c>
      <c r="F235" s="240" t="s">
        <v>235</v>
      </c>
      <c r="G235" s="238"/>
      <c r="H235" s="241">
        <v>44.640000000000001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141</v>
      </c>
      <c r="AU235" s="247" t="s">
        <v>82</v>
      </c>
      <c r="AV235" s="14" t="s">
        <v>82</v>
      </c>
      <c r="AW235" s="14" t="s">
        <v>33</v>
      </c>
      <c r="AX235" s="14" t="s">
        <v>72</v>
      </c>
      <c r="AY235" s="247" t="s">
        <v>128</v>
      </c>
    </row>
    <row r="236" s="16" customFormat="1">
      <c r="A236" s="16"/>
      <c r="B236" s="259"/>
      <c r="C236" s="260"/>
      <c r="D236" s="220" t="s">
        <v>141</v>
      </c>
      <c r="E236" s="261" t="s">
        <v>19</v>
      </c>
      <c r="F236" s="262" t="s">
        <v>187</v>
      </c>
      <c r="G236" s="260"/>
      <c r="H236" s="263">
        <v>200.28000000000003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69" t="s">
        <v>141</v>
      </c>
      <c r="AU236" s="269" t="s">
        <v>82</v>
      </c>
      <c r="AV236" s="16" t="s">
        <v>162</v>
      </c>
      <c r="AW236" s="16" t="s">
        <v>33</v>
      </c>
      <c r="AX236" s="16" t="s">
        <v>72</v>
      </c>
      <c r="AY236" s="269" t="s">
        <v>128</v>
      </c>
    </row>
    <row r="237" s="13" customFormat="1">
      <c r="A237" s="13"/>
      <c r="B237" s="227"/>
      <c r="C237" s="228"/>
      <c r="D237" s="220" t="s">
        <v>141</v>
      </c>
      <c r="E237" s="229" t="s">
        <v>19</v>
      </c>
      <c r="F237" s="230" t="s">
        <v>146</v>
      </c>
      <c r="G237" s="228"/>
      <c r="H237" s="229" t="s">
        <v>19</v>
      </c>
      <c r="I237" s="231"/>
      <c r="J237" s="228"/>
      <c r="K237" s="228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141</v>
      </c>
      <c r="AU237" s="236" t="s">
        <v>82</v>
      </c>
      <c r="AV237" s="13" t="s">
        <v>80</v>
      </c>
      <c r="AW237" s="13" t="s">
        <v>33</v>
      </c>
      <c r="AX237" s="13" t="s">
        <v>72</v>
      </c>
      <c r="AY237" s="236" t="s">
        <v>128</v>
      </c>
    </row>
    <row r="238" s="14" customFormat="1">
      <c r="A238" s="14"/>
      <c r="B238" s="237"/>
      <c r="C238" s="238"/>
      <c r="D238" s="220" t="s">
        <v>141</v>
      </c>
      <c r="E238" s="239" t="s">
        <v>19</v>
      </c>
      <c r="F238" s="240" t="s">
        <v>236</v>
      </c>
      <c r="G238" s="238"/>
      <c r="H238" s="241">
        <v>73.200000000000003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141</v>
      </c>
      <c r="AU238" s="247" t="s">
        <v>82</v>
      </c>
      <c r="AV238" s="14" t="s">
        <v>82</v>
      </c>
      <c r="AW238" s="14" t="s">
        <v>33</v>
      </c>
      <c r="AX238" s="14" t="s">
        <v>72</v>
      </c>
      <c r="AY238" s="247" t="s">
        <v>128</v>
      </c>
    </row>
    <row r="239" s="14" customFormat="1">
      <c r="A239" s="14"/>
      <c r="B239" s="237"/>
      <c r="C239" s="238"/>
      <c r="D239" s="220" t="s">
        <v>141</v>
      </c>
      <c r="E239" s="239" t="s">
        <v>19</v>
      </c>
      <c r="F239" s="240" t="s">
        <v>237</v>
      </c>
      <c r="G239" s="238"/>
      <c r="H239" s="241">
        <v>22.02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141</v>
      </c>
      <c r="AU239" s="247" t="s">
        <v>82</v>
      </c>
      <c r="AV239" s="14" t="s">
        <v>82</v>
      </c>
      <c r="AW239" s="14" t="s">
        <v>33</v>
      </c>
      <c r="AX239" s="14" t="s">
        <v>72</v>
      </c>
      <c r="AY239" s="247" t="s">
        <v>128</v>
      </c>
    </row>
    <row r="240" s="14" customFormat="1">
      <c r="A240" s="14"/>
      <c r="B240" s="237"/>
      <c r="C240" s="238"/>
      <c r="D240" s="220" t="s">
        <v>141</v>
      </c>
      <c r="E240" s="239" t="s">
        <v>19</v>
      </c>
      <c r="F240" s="240" t="s">
        <v>238</v>
      </c>
      <c r="G240" s="238"/>
      <c r="H240" s="241">
        <v>12.539999999999999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141</v>
      </c>
      <c r="AU240" s="247" t="s">
        <v>82</v>
      </c>
      <c r="AV240" s="14" t="s">
        <v>82</v>
      </c>
      <c r="AW240" s="14" t="s">
        <v>33</v>
      </c>
      <c r="AX240" s="14" t="s">
        <v>72</v>
      </c>
      <c r="AY240" s="247" t="s">
        <v>128</v>
      </c>
    </row>
    <row r="241" s="14" customFormat="1">
      <c r="A241" s="14"/>
      <c r="B241" s="237"/>
      <c r="C241" s="238"/>
      <c r="D241" s="220" t="s">
        <v>141</v>
      </c>
      <c r="E241" s="239" t="s">
        <v>19</v>
      </c>
      <c r="F241" s="240" t="s">
        <v>239</v>
      </c>
      <c r="G241" s="238"/>
      <c r="H241" s="241">
        <v>48.479999999999997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141</v>
      </c>
      <c r="AU241" s="247" t="s">
        <v>82</v>
      </c>
      <c r="AV241" s="14" t="s">
        <v>82</v>
      </c>
      <c r="AW241" s="14" t="s">
        <v>33</v>
      </c>
      <c r="AX241" s="14" t="s">
        <v>72</v>
      </c>
      <c r="AY241" s="247" t="s">
        <v>128</v>
      </c>
    </row>
    <row r="242" s="14" customFormat="1">
      <c r="A242" s="14"/>
      <c r="B242" s="237"/>
      <c r="C242" s="238"/>
      <c r="D242" s="220" t="s">
        <v>141</v>
      </c>
      <c r="E242" s="239" t="s">
        <v>19</v>
      </c>
      <c r="F242" s="240" t="s">
        <v>240</v>
      </c>
      <c r="G242" s="238"/>
      <c r="H242" s="241">
        <v>35.240000000000002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7" t="s">
        <v>141</v>
      </c>
      <c r="AU242" s="247" t="s">
        <v>82</v>
      </c>
      <c r="AV242" s="14" t="s">
        <v>82</v>
      </c>
      <c r="AW242" s="14" t="s">
        <v>33</v>
      </c>
      <c r="AX242" s="14" t="s">
        <v>72</v>
      </c>
      <c r="AY242" s="247" t="s">
        <v>128</v>
      </c>
    </row>
    <row r="243" s="16" customFormat="1">
      <c r="A243" s="16"/>
      <c r="B243" s="259"/>
      <c r="C243" s="260"/>
      <c r="D243" s="220" t="s">
        <v>141</v>
      </c>
      <c r="E243" s="261" t="s">
        <v>19</v>
      </c>
      <c r="F243" s="262" t="s">
        <v>187</v>
      </c>
      <c r="G243" s="260"/>
      <c r="H243" s="263">
        <v>191.47999999999999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9" t="s">
        <v>141</v>
      </c>
      <c r="AU243" s="269" t="s">
        <v>82</v>
      </c>
      <c r="AV243" s="16" t="s">
        <v>162</v>
      </c>
      <c r="AW243" s="16" t="s">
        <v>33</v>
      </c>
      <c r="AX243" s="16" t="s">
        <v>72</v>
      </c>
      <c r="AY243" s="269" t="s">
        <v>128</v>
      </c>
    </row>
    <row r="244" s="13" customFormat="1">
      <c r="A244" s="13"/>
      <c r="B244" s="227"/>
      <c r="C244" s="228"/>
      <c r="D244" s="220" t="s">
        <v>141</v>
      </c>
      <c r="E244" s="229" t="s">
        <v>19</v>
      </c>
      <c r="F244" s="230" t="s">
        <v>148</v>
      </c>
      <c r="G244" s="228"/>
      <c r="H244" s="229" t="s">
        <v>19</v>
      </c>
      <c r="I244" s="231"/>
      <c r="J244" s="228"/>
      <c r="K244" s="228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141</v>
      </c>
      <c r="AU244" s="236" t="s">
        <v>82</v>
      </c>
      <c r="AV244" s="13" t="s">
        <v>80</v>
      </c>
      <c r="AW244" s="13" t="s">
        <v>33</v>
      </c>
      <c r="AX244" s="13" t="s">
        <v>72</v>
      </c>
      <c r="AY244" s="236" t="s">
        <v>128</v>
      </c>
    </row>
    <row r="245" s="14" customFormat="1">
      <c r="A245" s="14"/>
      <c r="B245" s="237"/>
      <c r="C245" s="238"/>
      <c r="D245" s="220" t="s">
        <v>141</v>
      </c>
      <c r="E245" s="239" t="s">
        <v>19</v>
      </c>
      <c r="F245" s="240" t="s">
        <v>241</v>
      </c>
      <c r="G245" s="238"/>
      <c r="H245" s="241">
        <v>72.359999999999999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141</v>
      </c>
      <c r="AU245" s="247" t="s">
        <v>82</v>
      </c>
      <c r="AV245" s="14" t="s">
        <v>82</v>
      </c>
      <c r="AW245" s="14" t="s">
        <v>33</v>
      </c>
      <c r="AX245" s="14" t="s">
        <v>72</v>
      </c>
      <c r="AY245" s="247" t="s">
        <v>128</v>
      </c>
    </row>
    <row r="246" s="14" customFormat="1">
      <c r="A246" s="14"/>
      <c r="B246" s="237"/>
      <c r="C246" s="238"/>
      <c r="D246" s="220" t="s">
        <v>141</v>
      </c>
      <c r="E246" s="239" t="s">
        <v>19</v>
      </c>
      <c r="F246" s="240" t="s">
        <v>237</v>
      </c>
      <c r="G246" s="238"/>
      <c r="H246" s="241">
        <v>22.02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141</v>
      </c>
      <c r="AU246" s="247" t="s">
        <v>82</v>
      </c>
      <c r="AV246" s="14" t="s">
        <v>82</v>
      </c>
      <c r="AW246" s="14" t="s">
        <v>33</v>
      </c>
      <c r="AX246" s="14" t="s">
        <v>72</v>
      </c>
      <c r="AY246" s="247" t="s">
        <v>128</v>
      </c>
    </row>
    <row r="247" s="14" customFormat="1">
      <c r="A247" s="14"/>
      <c r="B247" s="237"/>
      <c r="C247" s="238"/>
      <c r="D247" s="220" t="s">
        <v>141</v>
      </c>
      <c r="E247" s="239" t="s">
        <v>19</v>
      </c>
      <c r="F247" s="240" t="s">
        <v>238</v>
      </c>
      <c r="G247" s="238"/>
      <c r="H247" s="241">
        <v>12.539999999999999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141</v>
      </c>
      <c r="AU247" s="247" t="s">
        <v>82</v>
      </c>
      <c r="AV247" s="14" t="s">
        <v>82</v>
      </c>
      <c r="AW247" s="14" t="s">
        <v>33</v>
      </c>
      <c r="AX247" s="14" t="s">
        <v>72</v>
      </c>
      <c r="AY247" s="247" t="s">
        <v>128</v>
      </c>
    </row>
    <row r="248" s="14" customFormat="1">
      <c r="A248" s="14"/>
      <c r="B248" s="237"/>
      <c r="C248" s="238"/>
      <c r="D248" s="220" t="s">
        <v>141</v>
      </c>
      <c r="E248" s="239" t="s">
        <v>19</v>
      </c>
      <c r="F248" s="240" t="s">
        <v>242</v>
      </c>
      <c r="G248" s="238"/>
      <c r="H248" s="241">
        <v>47.939999999999998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141</v>
      </c>
      <c r="AU248" s="247" t="s">
        <v>82</v>
      </c>
      <c r="AV248" s="14" t="s">
        <v>82</v>
      </c>
      <c r="AW248" s="14" t="s">
        <v>33</v>
      </c>
      <c r="AX248" s="14" t="s">
        <v>72</v>
      </c>
      <c r="AY248" s="247" t="s">
        <v>128</v>
      </c>
    </row>
    <row r="249" s="14" customFormat="1">
      <c r="A249" s="14"/>
      <c r="B249" s="237"/>
      <c r="C249" s="238"/>
      <c r="D249" s="220" t="s">
        <v>141</v>
      </c>
      <c r="E249" s="239" t="s">
        <v>19</v>
      </c>
      <c r="F249" s="240" t="s">
        <v>243</v>
      </c>
      <c r="G249" s="238"/>
      <c r="H249" s="241">
        <v>32.840000000000003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141</v>
      </c>
      <c r="AU249" s="247" t="s">
        <v>82</v>
      </c>
      <c r="AV249" s="14" t="s">
        <v>82</v>
      </c>
      <c r="AW249" s="14" t="s">
        <v>33</v>
      </c>
      <c r="AX249" s="14" t="s">
        <v>72</v>
      </c>
      <c r="AY249" s="247" t="s">
        <v>128</v>
      </c>
    </row>
    <row r="250" s="16" customFormat="1">
      <c r="A250" s="16"/>
      <c r="B250" s="259"/>
      <c r="C250" s="260"/>
      <c r="D250" s="220" t="s">
        <v>141</v>
      </c>
      <c r="E250" s="261" t="s">
        <v>19</v>
      </c>
      <c r="F250" s="262" t="s">
        <v>187</v>
      </c>
      <c r="G250" s="260"/>
      <c r="H250" s="263">
        <v>187.69999999999999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69" t="s">
        <v>141</v>
      </c>
      <c r="AU250" s="269" t="s">
        <v>82</v>
      </c>
      <c r="AV250" s="16" t="s">
        <v>162</v>
      </c>
      <c r="AW250" s="16" t="s">
        <v>33</v>
      </c>
      <c r="AX250" s="16" t="s">
        <v>72</v>
      </c>
      <c r="AY250" s="269" t="s">
        <v>128</v>
      </c>
    </row>
    <row r="251" s="13" customFormat="1">
      <c r="A251" s="13"/>
      <c r="B251" s="227"/>
      <c r="C251" s="228"/>
      <c r="D251" s="220" t="s">
        <v>141</v>
      </c>
      <c r="E251" s="229" t="s">
        <v>19</v>
      </c>
      <c r="F251" s="230" t="s">
        <v>196</v>
      </c>
      <c r="G251" s="228"/>
      <c r="H251" s="229" t="s">
        <v>19</v>
      </c>
      <c r="I251" s="231"/>
      <c r="J251" s="228"/>
      <c r="K251" s="228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141</v>
      </c>
      <c r="AU251" s="236" t="s">
        <v>82</v>
      </c>
      <c r="AV251" s="13" t="s">
        <v>80</v>
      </c>
      <c r="AW251" s="13" t="s">
        <v>33</v>
      </c>
      <c r="AX251" s="13" t="s">
        <v>72</v>
      </c>
      <c r="AY251" s="236" t="s">
        <v>128</v>
      </c>
    </row>
    <row r="252" s="13" customFormat="1">
      <c r="A252" s="13"/>
      <c r="B252" s="227"/>
      <c r="C252" s="228"/>
      <c r="D252" s="220" t="s">
        <v>141</v>
      </c>
      <c r="E252" s="229" t="s">
        <v>19</v>
      </c>
      <c r="F252" s="230" t="s">
        <v>197</v>
      </c>
      <c r="G252" s="228"/>
      <c r="H252" s="229" t="s">
        <v>19</v>
      </c>
      <c r="I252" s="231"/>
      <c r="J252" s="228"/>
      <c r="K252" s="228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141</v>
      </c>
      <c r="AU252" s="236" t="s">
        <v>82</v>
      </c>
      <c r="AV252" s="13" t="s">
        <v>80</v>
      </c>
      <c r="AW252" s="13" t="s">
        <v>33</v>
      </c>
      <c r="AX252" s="13" t="s">
        <v>72</v>
      </c>
      <c r="AY252" s="236" t="s">
        <v>128</v>
      </c>
    </row>
    <row r="253" s="14" customFormat="1">
      <c r="A253" s="14"/>
      <c r="B253" s="237"/>
      <c r="C253" s="238"/>
      <c r="D253" s="220" t="s">
        <v>141</v>
      </c>
      <c r="E253" s="239" t="s">
        <v>19</v>
      </c>
      <c r="F253" s="240" t="s">
        <v>244</v>
      </c>
      <c r="G253" s="238"/>
      <c r="H253" s="241">
        <v>6.8700000000000001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141</v>
      </c>
      <c r="AU253" s="247" t="s">
        <v>82</v>
      </c>
      <c r="AV253" s="14" t="s">
        <v>82</v>
      </c>
      <c r="AW253" s="14" t="s">
        <v>33</v>
      </c>
      <c r="AX253" s="14" t="s">
        <v>72</v>
      </c>
      <c r="AY253" s="247" t="s">
        <v>128</v>
      </c>
    </row>
    <row r="254" s="16" customFormat="1">
      <c r="A254" s="16"/>
      <c r="B254" s="259"/>
      <c r="C254" s="260"/>
      <c r="D254" s="220" t="s">
        <v>141</v>
      </c>
      <c r="E254" s="261" t="s">
        <v>19</v>
      </c>
      <c r="F254" s="262" t="s">
        <v>187</v>
      </c>
      <c r="G254" s="260"/>
      <c r="H254" s="263">
        <v>6.8700000000000001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69" t="s">
        <v>141</v>
      </c>
      <c r="AU254" s="269" t="s">
        <v>82</v>
      </c>
      <c r="AV254" s="16" t="s">
        <v>162</v>
      </c>
      <c r="AW254" s="16" t="s">
        <v>33</v>
      </c>
      <c r="AX254" s="16" t="s">
        <v>72</v>
      </c>
      <c r="AY254" s="269" t="s">
        <v>128</v>
      </c>
    </row>
    <row r="255" s="15" customFormat="1">
      <c r="A255" s="15"/>
      <c r="B255" s="248"/>
      <c r="C255" s="249"/>
      <c r="D255" s="220" t="s">
        <v>141</v>
      </c>
      <c r="E255" s="250" t="s">
        <v>19</v>
      </c>
      <c r="F255" s="251" t="s">
        <v>150</v>
      </c>
      <c r="G255" s="249"/>
      <c r="H255" s="252">
        <v>586.33000000000015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8" t="s">
        <v>141</v>
      </c>
      <c r="AU255" s="258" t="s">
        <v>82</v>
      </c>
      <c r="AV255" s="15" t="s">
        <v>129</v>
      </c>
      <c r="AW255" s="15" t="s">
        <v>33</v>
      </c>
      <c r="AX255" s="15" t="s">
        <v>80</v>
      </c>
      <c r="AY255" s="258" t="s">
        <v>128</v>
      </c>
    </row>
    <row r="256" s="2" customFormat="1" ht="16.5" customHeight="1">
      <c r="A256" s="41"/>
      <c r="B256" s="42"/>
      <c r="C256" s="207" t="s">
        <v>245</v>
      </c>
      <c r="D256" s="207" t="s">
        <v>131</v>
      </c>
      <c r="E256" s="208" t="s">
        <v>246</v>
      </c>
      <c r="F256" s="209" t="s">
        <v>247</v>
      </c>
      <c r="G256" s="210" t="s">
        <v>155</v>
      </c>
      <c r="H256" s="211">
        <v>150</v>
      </c>
      <c r="I256" s="212"/>
      <c r="J256" s="213">
        <f>ROUND(I256*H256,2)</f>
        <v>0</v>
      </c>
      <c r="K256" s="209" t="s">
        <v>135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6.0000000000000002E-05</v>
      </c>
      <c r="R256" s="216">
        <f>Q256*H256</f>
        <v>0.0090000000000000011</v>
      </c>
      <c r="S256" s="216">
        <v>6.0000000000000002E-05</v>
      </c>
      <c r="T256" s="217">
        <f>S256*H256</f>
        <v>0.0090000000000000011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129</v>
      </c>
      <c r="AT256" s="218" t="s">
        <v>131</v>
      </c>
      <c r="AU256" s="218" t="s">
        <v>82</v>
      </c>
      <c r="AY256" s="20" t="s">
        <v>128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129</v>
      </c>
      <c r="BM256" s="218" t="s">
        <v>248</v>
      </c>
    </row>
    <row r="257" s="2" customFormat="1">
      <c r="A257" s="41"/>
      <c r="B257" s="42"/>
      <c r="C257" s="43"/>
      <c r="D257" s="220" t="s">
        <v>137</v>
      </c>
      <c r="E257" s="43"/>
      <c r="F257" s="221" t="s">
        <v>249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137</v>
      </c>
      <c r="AU257" s="20" t="s">
        <v>82</v>
      </c>
    </row>
    <row r="258" s="2" customFormat="1">
      <c r="A258" s="41"/>
      <c r="B258" s="42"/>
      <c r="C258" s="43"/>
      <c r="D258" s="225" t="s">
        <v>139</v>
      </c>
      <c r="E258" s="43"/>
      <c r="F258" s="226" t="s">
        <v>250</v>
      </c>
      <c r="G258" s="43"/>
      <c r="H258" s="43"/>
      <c r="I258" s="222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139</v>
      </c>
      <c r="AU258" s="20" t="s">
        <v>82</v>
      </c>
    </row>
    <row r="259" s="2" customFormat="1" ht="24.15" customHeight="1">
      <c r="A259" s="41"/>
      <c r="B259" s="42"/>
      <c r="C259" s="207" t="s">
        <v>251</v>
      </c>
      <c r="D259" s="207" t="s">
        <v>131</v>
      </c>
      <c r="E259" s="208" t="s">
        <v>252</v>
      </c>
      <c r="F259" s="209" t="s">
        <v>253</v>
      </c>
      <c r="G259" s="210" t="s">
        <v>155</v>
      </c>
      <c r="H259" s="211">
        <v>26.149999999999999</v>
      </c>
      <c r="I259" s="212"/>
      <c r="J259" s="213">
        <f>ROUND(I259*H259,2)</f>
        <v>0</v>
      </c>
      <c r="K259" s="209" t="s">
        <v>135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0.048680000000000001</v>
      </c>
      <c r="R259" s="216">
        <f>Q259*H259</f>
        <v>1.2729820000000001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129</v>
      </c>
      <c r="AT259" s="218" t="s">
        <v>131</v>
      </c>
      <c r="AU259" s="218" t="s">
        <v>82</v>
      </c>
      <c r="AY259" s="20" t="s">
        <v>128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80</v>
      </c>
      <c r="BK259" s="219">
        <f>ROUND(I259*H259,2)</f>
        <v>0</v>
      </c>
      <c r="BL259" s="20" t="s">
        <v>129</v>
      </c>
      <c r="BM259" s="218" t="s">
        <v>254</v>
      </c>
    </row>
    <row r="260" s="2" customFormat="1">
      <c r="A260" s="41"/>
      <c r="B260" s="42"/>
      <c r="C260" s="43"/>
      <c r="D260" s="220" t="s">
        <v>137</v>
      </c>
      <c r="E260" s="43"/>
      <c r="F260" s="221" t="s">
        <v>255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137</v>
      </c>
      <c r="AU260" s="20" t="s">
        <v>82</v>
      </c>
    </row>
    <row r="261" s="2" customFormat="1">
      <c r="A261" s="41"/>
      <c r="B261" s="42"/>
      <c r="C261" s="43"/>
      <c r="D261" s="225" t="s">
        <v>139</v>
      </c>
      <c r="E261" s="43"/>
      <c r="F261" s="226" t="s">
        <v>256</v>
      </c>
      <c r="G261" s="43"/>
      <c r="H261" s="43"/>
      <c r="I261" s="222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139</v>
      </c>
      <c r="AU261" s="20" t="s">
        <v>82</v>
      </c>
    </row>
    <row r="262" s="13" customFormat="1">
      <c r="A262" s="13"/>
      <c r="B262" s="227"/>
      <c r="C262" s="228"/>
      <c r="D262" s="220" t="s">
        <v>141</v>
      </c>
      <c r="E262" s="229" t="s">
        <v>19</v>
      </c>
      <c r="F262" s="230" t="s">
        <v>144</v>
      </c>
      <c r="G262" s="228"/>
      <c r="H262" s="229" t="s">
        <v>19</v>
      </c>
      <c r="I262" s="231"/>
      <c r="J262" s="228"/>
      <c r="K262" s="228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141</v>
      </c>
      <c r="AU262" s="236" t="s">
        <v>82</v>
      </c>
      <c r="AV262" s="13" t="s">
        <v>80</v>
      </c>
      <c r="AW262" s="13" t="s">
        <v>33</v>
      </c>
      <c r="AX262" s="13" t="s">
        <v>72</v>
      </c>
      <c r="AY262" s="236" t="s">
        <v>128</v>
      </c>
    </row>
    <row r="263" s="14" customFormat="1">
      <c r="A263" s="14"/>
      <c r="B263" s="237"/>
      <c r="C263" s="238"/>
      <c r="D263" s="220" t="s">
        <v>141</v>
      </c>
      <c r="E263" s="239" t="s">
        <v>19</v>
      </c>
      <c r="F263" s="240" t="s">
        <v>257</v>
      </c>
      <c r="G263" s="238"/>
      <c r="H263" s="241">
        <v>3.0600000000000001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141</v>
      </c>
      <c r="AU263" s="247" t="s">
        <v>82</v>
      </c>
      <c r="AV263" s="14" t="s">
        <v>82</v>
      </c>
      <c r="AW263" s="14" t="s">
        <v>33</v>
      </c>
      <c r="AX263" s="14" t="s">
        <v>72</v>
      </c>
      <c r="AY263" s="247" t="s">
        <v>128</v>
      </c>
    </row>
    <row r="264" s="14" customFormat="1">
      <c r="A264" s="14"/>
      <c r="B264" s="237"/>
      <c r="C264" s="238"/>
      <c r="D264" s="220" t="s">
        <v>141</v>
      </c>
      <c r="E264" s="239" t="s">
        <v>19</v>
      </c>
      <c r="F264" s="240" t="s">
        <v>258</v>
      </c>
      <c r="G264" s="238"/>
      <c r="H264" s="241">
        <v>10.810000000000001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141</v>
      </c>
      <c r="AU264" s="247" t="s">
        <v>82</v>
      </c>
      <c r="AV264" s="14" t="s">
        <v>82</v>
      </c>
      <c r="AW264" s="14" t="s">
        <v>33</v>
      </c>
      <c r="AX264" s="14" t="s">
        <v>72</v>
      </c>
      <c r="AY264" s="247" t="s">
        <v>128</v>
      </c>
    </row>
    <row r="265" s="14" customFormat="1">
      <c r="A265" s="14"/>
      <c r="B265" s="237"/>
      <c r="C265" s="238"/>
      <c r="D265" s="220" t="s">
        <v>141</v>
      </c>
      <c r="E265" s="239" t="s">
        <v>19</v>
      </c>
      <c r="F265" s="240" t="s">
        <v>259</v>
      </c>
      <c r="G265" s="238"/>
      <c r="H265" s="241">
        <v>2.8199999999999998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141</v>
      </c>
      <c r="AU265" s="247" t="s">
        <v>82</v>
      </c>
      <c r="AV265" s="14" t="s">
        <v>82</v>
      </c>
      <c r="AW265" s="14" t="s">
        <v>33</v>
      </c>
      <c r="AX265" s="14" t="s">
        <v>72</v>
      </c>
      <c r="AY265" s="247" t="s">
        <v>128</v>
      </c>
    </row>
    <row r="266" s="14" customFormat="1">
      <c r="A266" s="14"/>
      <c r="B266" s="237"/>
      <c r="C266" s="238"/>
      <c r="D266" s="220" t="s">
        <v>141</v>
      </c>
      <c r="E266" s="239" t="s">
        <v>19</v>
      </c>
      <c r="F266" s="240" t="s">
        <v>260</v>
      </c>
      <c r="G266" s="238"/>
      <c r="H266" s="241">
        <v>1.1000000000000001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141</v>
      </c>
      <c r="AU266" s="247" t="s">
        <v>82</v>
      </c>
      <c r="AV266" s="14" t="s">
        <v>82</v>
      </c>
      <c r="AW266" s="14" t="s">
        <v>33</v>
      </c>
      <c r="AX266" s="14" t="s">
        <v>72</v>
      </c>
      <c r="AY266" s="247" t="s">
        <v>128</v>
      </c>
    </row>
    <row r="267" s="14" customFormat="1">
      <c r="A267" s="14"/>
      <c r="B267" s="237"/>
      <c r="C267" s="238"/>
      <c r="D267" s="220" t="s">
        <v>141</v>
      </c>
      <c r="E267" s="239" t="s">
        <v>19</v>
      </c>
      <c r="F267" s="240" t="s">
        <v>261</v>
      </c>
      <c r="G267" s="238"/>
      <c r="H267" s="241">
        <v>0.95999999999999996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141</v>
      </c>
      <c r="AU267" s="247" t="s">
        <v>82</v>
      </c>
      <c r="AV267" s="14" t="s">
        <v>82</v>
      </c>
      <c r="AW267" s="14" t="s">
        <v>33</v>
      </c>
      <c r="AX267" s="14" t="s">
        <v>72</v>
      </c>
      <c r="AY267" s="247" t="s">
        <v>128</v>
      </c>
    </row>
    <row r="268" s="14" customFormat="1">
      <c r="A268" s="14"/>
      <c r="B268" s="237"/>
      <c r="C268" s="238"/>
      <c r="D268" s="220" t="s">
        <v>141</v>
      </c>
      <c r="E268" s="239" t="s">
        <v>19</v>
      </c>
      <c r="F268" s="240" t="s">
        <v>262</v>
      </c>
      <c r="G268" s="238"/>
      <c r="H268" s="241">
        <v>6.3700000000000001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141</v>
      </c>
      <c r="AU268" s="247" t="s">
        <v>82</v>
      </c>
      <c r="AV268" s="14" t="s">
        <v>82</v>
      </c>
      <c r="AW268" s="14" t="s">
        <v>33</v>
      </c>
      <c r="AX268" s="14" t="s">
        <v>72</v>
      </c>
      <c r="AY268" s="247" t="s">
        <v>128</v>
      </c>
    </row>
    <row r="269" s="14" customFormat="1">
      <c r="A269" s="14"/>
      <c r="B269" s="237"/>
      <c r="C269" s="238"/>
      <c r="D269" s="220" t="s">
        <v>141</v>
      </c>
      <c r="E269" s="239" t="s">
        <v>19</v>
      </c>
      <c r="F269" s="240" t="s">
        <v>263</v>
      </c>
      <c r="G269" s="238"/>
      <c r="H269" s="241">
        <v>1.03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141</v>
      </c>
      <c r="AU269" s="247" t="s">
        <v>82</v>
      </c>
      <c r="AV269" s="14" t="s">
        <v>82</v>
      </c>
      <c r="AW269" s="14" t="s">
        <v>33</v>
      </c>
      <c r="AX269" s="14" t="s">
        <v>72</v>
      </c>
      <c r="AY269" s="247" t="s">
        <v>128</v>
      </c>
    </row>
    <row r="270" s="15" customFormat="1">
      <c r="A270" s="15"/>
      <c r="B270" s="248"/>
      <c r="C270" s="249"/>
      <c r="D270" s="220" t="s">
        <v>141</v>
      </c>
      <c r="E270" s="250" t="s">
        <v>19</v>
      </c>
      <c r="F270" s="251" t="s">
        <v>150</v>
      </c>
      <c r="G270" s="249"/>
      <c r="H270" s="252">
        <v>26.150000000000006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8" t="s">
        <v>141</v>
      </c>
      <c r="AU270" s="258" t="s">
        <v>82</v>
      </c>
      <c r="AV270" s="15" t="s">
        <v>129</v>
      </c>
      <c r="AW270" s="15" t="s">
        <v>33</v>
      </c>
      <c r="AX270" s="15" t="s">
        <v>80</v>
      </c>
      <c r="AY270" s="258" t="s">
        <v>128</v>
      </c>
    </row>
    <row r="271" s="12" customFormat="1" ht="22.8" customHeight="1">
      <c r="A271" s="12"/>
      <c r="B271" s="191"/>
      <c r="C271" s="192"/>
      <c r="D271" s="193" t="s">
        <v>71</v>
      </c>
      <c r="E271" s="205" t="s">
        <v>245</v>
      </c>
      <c r="F271" s="205" t="s">
        <v>264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SUM(P272:P299)</f>
        <v>0</v>
      </c>
      <c r="Q271" s="199"/>
      <c r="R271" s="200">
        <f>SUM(R272:R299)</f>
        <v>0.025500000000000002</v>
      </c>
      <c r="S271" s="199"/>
      <c r="T271" s="201">
        <f>SUM(T272:T299)</f>
        <v>7.9670600000000009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80</v>
      </c>
      <c r="AT271" s="203" t="s">
        <v>71</v>
      </c>
      <c r="AU271" s="203" t="s">
        <v>80</v>
      </c>
      <c r="AY271" s="202" t="s">
        <v>128</v>
      </c>
      <c r="BK271" s="204">
        <f>SUM(BK272:BK299)</f>
        <v>0</v>
      </c>
    </row>
    <row r="272" s="2" customFormat="1" ht="33" customHeight="1">
      <c r="A272" s="41"/>
      <c r="B272" s="42"/>
      <c r="C272" s="207" t="s">
        <v>265</v>
      </c>
      <c r="D272" s="207" t="s">
        <v>131</v>
      </c>
      <c r="E272" s="208" t="s">
        <v>266</v>
      </c>
      <c r="F272" s="209" t="s">
        <v>267</v>
      </c>
      <c r="G272" s="210" t="s">
        <v>155</v>
      </c>
      <c r="H272" s="211">
        <v>150</v>
      </c>
      <c r="I272" s="212"/>
      <c r="J272" s="213">
        <f>ROUND(I272*H272,2)</f>
        <v>0</v>
      </c>
      <c r="K272" s="209" t="s">
        <v>135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0.00012999999999999999</v>
      </c>
      <c r="R272" s="216">
        <f>Q272*H272</f>
        <v>0.0195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129</v>
      </c>
      <c r="AT272" s="218" t="s">
        <v>131</v>
      </c>
      <c r="AU272" s="218" t="s">
        <v>82</v>
      </c>
      <c r="AY272" s="20" t="s">
        <v>128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129</v>
      </c>
      <c r="BM272" s="218" t="s">
        <v>268</v>
      </c>
    </row>
    <row r="273" s="2" customFormat="1">
      <c r="A273" s="41"/>
      <c r="B273" s="42"/>
      <c r="C273" s="43"/>
      <c r="D273" s="220" t="s">
        <v>137</v>
      </c>
      <c r="E273" s="43"/>
      <c r="F273" s="221" t="s">
        <v>269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137</v>
      </c>
      <c r="AU273" s="20" t="s">
        <v>82</v>
      </c>
    </row>
    <row r="274" s="2" customFormat="1">
      <c r="A274" s="41"/>
      <c r="B274" s="42"/>
      <c r="C274" s="43"/>
      <c r="D274" s="225" t="s">
        <v>139</v>
      </c>
      <c r="E274" s="43"/>
      <c r="F274" s="226" t="s">
        <v>270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139</v>
      </c>
      <c r="AU274" s="20" t="s">
        <v>82</v>
      </c>
    </row>
    <row r="275" s="2" customFormat="1" ht="24.15" customHeight="1">
      <c r="A275" s="41"/>
      <c r="B275" s="42"/>
      <c r="C275" s="207" t="s">
        <v>8</v>
      </c>
      <c r="D275" s="207" t="s">
        <v>131</v>
      </c>
      <c r="E275" s="208" t="s">
        <v>271</v>
      </c>
      <c r="F275" s="209" t="s">
        <v>272</v>
      </c>
      <c r="G275" s="210" t="s">
        <v>155</v>
      </c>
      <c r="H275" s="211">
        <v>150</v>
      </c>
      <c r="I275" s="212"/>
      <c r="J275" s="213">
        <f>ROUND(I275*H275,2)</f>
        <v>0</v>
      </c>
      <c r="K275" s="209" t="s">
        <v>135</v>
      </c>
      <c r="L275" s="47"/>
      <c r="M275" s="214" t="s">
        <v>19</v>
      </c>
      <c r="N275" s="215" t="s">
        <v>43</v>
      </c>
      <c r="O275" s="87"/>
      <c r="P275" s="216">
        <f>O275*H275</f>
        <v>0</v>
      </c>
      <c r="Q275" s="216">
        <v>4.0000000000000003E-05</v>
      </c>
      <c r="R275" s="216">
        <f>Q275*H275</f>
        <v>0.0060000000000000001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129</v>
      </c>
      <c r="AT275" s="218" t="s">
        <v>131</v>
      </c>
      <c r="AU275" s="218" t="s">
        <v>82</v>
      </c>
      <c r="AY275" s="20" t="s">
        <v>128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80</v>
      </c>
      <c r="BK275" s="219">
        <f>ROUND(I275*H275,2)</f>
        <v>0</v>
      </c>
      <c r="BL275" s="20" t="s">
        <v>129</v>
      </c>
      <c r="BM275" s="218" t="s">
        <v>273</v>
      </c>
    </row>
    <row r="276" s="2" customFormat="1">
      <c r="A276" s="41"/>
      <c r="B276" s="42"/>
      <c r="C276" s="43"/>
      <c r="D276" s="220" t="s">
        <v>137</v>
      </c>
      <c r="E276" s="43"/>
      <c r="F276" s="221" t="s">
        <v>274</v>
      </c>
      <c r="G276" s="43"/>
      <c r="H276" s="43"/>
      <c r="I276" s="222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137</v>
      </c>
      <c r="AU276" s="20" t="s">
        <v>82</v>
      </c>
    </row>
    <row r="277" s="2" customFormat="1">
      <c r="A277" s="41"/>
      <c r="B277" s="42"/>
      <c r="C277" s="43"/>
      <c r="D277" s="225" t="s">
        <v>139</v>
      </c>
      <c r="E277" s="43"/>
      <c r="F277" s="226" t="s">
        <v>275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139</v>
      </c>
      <c r="AU277" s="20" t="s">
        <v>82</v>
      </c>
    </row>
    <row r="278" s="2" customFormat="1" ht="24.15" customHeight="1">
      <c r="A278" s="41"/>
      <c r="B278" s="42"/>
      <c r="C278" s="207" t="s">
        <v>149</v>
      </c>
      <c r="D278" s="207" t="s">
        <v>131</v>
      </c>
      <c r="E278" s="208" t="s">
        <v>276</v>
      </c>
      <c r="F278" s="209" t="s">
        <v>277</v>
      </c>
      <c r="G278" s="210" t="s">
        <v>134</v>
      </c>
      <c r="H278" s="211">
        <v>64</v>
      </c>
      <c r="I278" s="212"/>
      <c r="J278" s="213">
        <f>ROUND(I278*H278,2)</f>
        <v>0</v>
      </c>
      <c r="K278" s="209" t="s">
        <v>135</v>
      </c>
      <c r="L278" s="47"/>
      <c r="M278" s="214" t="s">
        <v>19</v>
      </c>
      <c r="N278" s="215" t="s">
        <v>43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0.032000000000000001</v>
      </c>
      <c r="T278" s="217">
        <f>S278*H278</f>
        <v>2.048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129</v>
      </c>
      <c r="AT278" s="218" t="s">
        <v>131</v>
      </c>
      <c r="AU278" s="218" t="s">
        <v>82</v>
      </c>
      <c r="AY278" s="20" t="s">
        <v>128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80</v>
      </c>
      <c r="BK278" s="219">
        <f>ROUND(I278*H278,2)</f>
        <v>0</v>
      </c>
      <c r="BL278" s="20" t="s">
        <v>129</v>
      </c>
      <c r="BM278" s="218" t="s">
        <v>278</v>
      </c>
    </row>
    <row r="279" s="2" customFormat="1">
      <c r="A279" s="41"/>
      <c r="B279" s="42"/>
      <c r="C279" s="43"/>
      <c r="D279" s="220" t="s">
        <v>137</v>
      </c>
      <c r="E279" s="43"/>
      <c r="F279" s="221" t="s">
        <v>279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137</v>
      </c>
      <c r="AU279" s="20" t="s">
        <v>82</v>
      </c>
    </row>
    <row r="280" s="2" customFormat="1">
      <c r="A280" s="41"/>
      <c r="B280" s="42"/>
      <c r="C280" s="43"/>
      <c r="D280" s="225" t="s">
        <v>139</v>
      </c>
      <c r="E280" s="43"/>
      <c r="F280" s="226" t="s">
        <v>280</v>
      </c>
      <c r="G280" s="43"/>
      <c r="H280" s="43"/>
      <c r="I280" s="222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139</v>
      </c>
      <c r="AU280" s="20" t="s">
        <v>82</v>
      </c>
    </row>
    <row r="281" s="13" customFormat="1">
      <c r="A281" s="13"/>
      <c r="B281" s="227"/>
      <c r="C281" s="228"/>
      <c r="D281" s="220" t="s">
        <v>141</v>
      </c>
      <c r="E281" s="229" t="s">
        <v>19</v>
      </c>
      <c r="F281" s="230" t="s">
        <v>142</v>
      </c>
      <c r="G281" s="228"/>
      <c r="H281" s="229" t="s">
        <v>19</v>
      </c>
      <c r="I281" s="231"/>
      <c r="J281" s="228"/>
      <c r="K281" s="228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141</v>
      </c>
      <c r="AU281" s="236" t="s">
        <v>82</v>
      </c>
      <c r="AV281" s="13" t="s">
        <v>80</v>
      </c>
      <c r="AW281" s="13" t="s">
        <v>33</v>
      </c>
      <c r="AX281" s="13" t="s">
        <v>72</v>
      </c>
      <c r="AY281" s="236" t="s">
        <v>128</v>
      </c>
    </row>
    <row r="282" s="14" customFormat="1">
      <c r="A282" s="14"/>
      <c r="B282" s="237"/>
      <c r="C282" s="238"/>
      <c r="D282" s="220" t="s">
        <v>141</v>
      </c>
      <c r="E282" s="239" t="s">
        <v>19</v>
      </c>
      <c r="F282" s="240" t="s">
        <v>145</v>
      </c>
      <c r="G282" s="238"/>
      <c r="H282" s="241">
        <v>18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141</v>
      </c>
      <c r="AU282" s="247" t="s">
        <v>82</v>
      </c>
      <c r="AV282" s="14" t="s">
        <v>82</v>
      </c>
      <c r="AW282" s="14" t="s">
        <v>33</v>
      </c>
      <c r="AX282" s="14" t="s">
        <v>72</v>
      </c>
      <c r="AY282" s="247" t="s">
        <v>128</v>
      </c>
    </row>
    <row r="283" s="13" customFormat="1">
      <c r="A283" s="13"/>
      <c r="B283" s="227"/>
      <c r="C283" s="228"/>
      <c r="D283" s="220" t="s">
        <v>141</v>
      </c>
      <c r="E283" s="229" t="s">
        <v>19</v>
      </c>
      <c r="F283" s="230" t="s">
        <v>144</v>
      </c>
      <c r="G283" s="228"/>
      <c r="H283" s="229" t="s">
        <v>19</v>
      </c>
      <c r="I283" s="231"/>
      <c r="J283" s="228"/>
      <c r="K283" s="228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141</v>
      </c>
      <c r="AU283" s="236" t="s">
        <v>82</v>
      </c>
      <c r="AV283" s="13" t="s">
        <v>80</v>
      </c>
      <c r="AW283" s="13" t="s">
        <v>33</v>
      </c>
      <c r="AX283" s="13" t="s">
        <v>72</v>
      </c>
      <c r="AY283" s="236" t="s">
        <v>128</v>
      </c>
    </row>
    <row r="284" s="14" customFormat="1">
      <c r="A284" s="14"/>
      <c r="B284" s="237"/>
      <c r="C284" s="238"/>
      <c r="D284" s="220" t="s">
        <v>141</v>
      </c>
      <c r="E284" s="239" t="s">
        <v>19</v>
      </c>
      <c r="F284" s="240" t="s">
        <v>281</v>
      </c>
      <c r="G284" s="238"/>
      <c r="H284" s="241">
        <v>17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141</v>
      </c>
      <c r="AU284" s="247" t="s">
        <v>82</v>
      </c>
      <c r="AV284" s="14" t="s">
        <v>82</v>
      </c>
      <c r="AW284" s="14" t="s">
        <v>33</v>
      </c>
      <c r="AX284" s="14" t="s">
        <v>72</v>
      </c>
      <c r="AY284" s="247" t="s">
        <v>128</v>
      </c>
    </row>
    <row r="285" s="13" customFormat="1">
      <c r="A285" s="13"/>
      <c r="B285" s="227"/>
      <c r="C285" s="228"/>
      <c r="D285" s="220" t="s">
        <v>141</v>
      </c>
      <c r="E285" s="229" t="s">
        <v>19</v>
      </c>
      <c r="F285" s="230" t="s">
        <v>146</v>
      </c>
      <c r="G285" s="228"/>
      <c r="H285" s="229" t="s">
        <v>19</v>
      </c>
      <c r="I285" s="231"/>
      <c r="J285" s="228"/>
      <c r="K285" s="228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141</v>
      </c>
      <c r="AU285" s="236" t="s">
        <v>82</v>
      </c>
      <c r="AV285" s="13" t="s">
        <v>80</v>
      </c>
      <c r="AW285" s="13" t="s">
        <v>33</v>
      </c>
      <c r="AX285" s="13" t="s">
        <v>72</v>
      </c>
      <c r="AY285" s="236" t="s">
        <v>128</v>
      </c>
    </row>
    <row r="286" s="14" customFormat="1">
      <c r="A286" s="14"/>
      <c r="B286" s="237"/>
      <c r="C286" s="238"/>
      <c r="D286" s="220" t="s">
        <v>141</v>
      </c>
      <c r="E286" s="239" t="s">
        <v>19</v>
      </c>
      <c r="F286" s="240" t="s">
        <v>147</v>
      </c>
      <c r="G286" s="238"/>
      <c r="H286" s="241">
        <v>16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141</v>
      </c>
      <c r="AU286" s="247" t="s">
        <v>82</v>
      </c>
      <c r="AV286" s="14" t="s">
        <v>82</v>
      </c>
      <c r="AW286" s="14" t="s">
        <v>33</v>
      </c>
      <c r="AX286" s="14" t="s">
        <v>72</v>
      </c>
      <c r="AY286" s="247" t="s">
        <v>128</v>
      </c>
    </row>
    <row r="287" s="13" customFormat="1">
      <c r="A287" s="13"/>
      <c r="B287" s="227"/>
      <c r="C287" s="228"/>
      <c r="D287" s="220" t="s">
        <v>141</v>
      </c>
      <c r="E287" s="229" t="s">
        <v>19</v>
      </c>
      <c r="F287" s="230" t="s">
        <v>148</v>
      </c>
      <c r="G287" s="228"/>
      <c r="H287" s="229" t="s">
        <v>19</v>
      </c>
      <c r="I287" s="231"/>
      <c r="J287" s="228"/>
      <c r="K287" s="228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141</v>
      </c>
      <c r="AU287" s="236" t="s">
        <v>82</v>
      </c>
      <c r="AV287" s="13" t="s">
        <v>80</v>
      </c>
      <c r="AW287" s="13" t="s">
        <v>33</v>
      </c>
      <c r="AX287" s="13" t="s">
        <v>72</v>
      </c>
      <c r="AY287" s="236" t="s">
        <v>128</v>
      </c>
    </row>
    <row r="288" s="14" customFormat="1">
      <c r="A288" s="14"/>
      <c r="B288" s="237"/>
      <c r="C288" s="238"/>
      <c r="D288" s="220" t="s">
        <v>141</v>
      </c>
      <c r="E288" s="239" t="s">
        <v>19</v>
      </c>
      <c r="F288" s="240" t="s">
        <v>149</v>
      </c>
      <c r="G288" s="238"/>
      <c r="H288" s="241">
        <v>13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141</v>
      </c>
      <c r="AU288" s="247" t="s">
        <v>82</v>
      </c>
      <c r="AV288" s="14" t="s">
        <v>82</v>
      </c>
      <c r="AW288" s="14" t="s">
        <v>33</v>
      </c>
      <c r="AX288" s="14" t="s">
        <v>72</v>
      </c>
      <c r="AY288" s="247" t="s">
        <v>128</v>
      </c>
    </row>
    <row r="289" s="15" customFormat="1">
      <c r="A289" s="15"/>
      <c r="B289" s="248"/>
      <c r="C289" s="249"/>
      <c r="D289" s="220" t="s">
        <v>141</v>
      </c>
      <c r="E289" s="250" t="s">
        <v>19</v>
      </c>
      <c r="F289" s="251" t="s">
        <v>150</v>
      </c>
      <c r="G289" s="249"/>
      <c r="H289" s="252">
        <v>64</v>
      </c>
      <c r="I289" s="253"/>
      <c r="J289" s="249"/>
      <c r="K289" s="249"/>
      <c r="L289" s="254"/>
      <c r="M289" s="255"/>
      <c r="N289" s="256"/>
      <c r="O289" s="256"/>
      <c r="P289" s="256"/>
      <c r="Q289" s="256"/>
      <c r="R289" s="256"/>
      <c r="S289" s="256"/>
      <c r="T289" s="25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8" t="s">
        <v>141</v>
      </c>
      <c r="AU289" s="258" t="s">
        <v>82</v>
      </c>
      <c r="AV289" s="15" t="s">
        <v>129</v>
      </c>
      <c r="AW289" s="15" t="s">
        <v>33</v>
      </c>
      <c r="AX289" s="15" t="s">
        <v>80</v>
      </c>
      <c r="AY289" s="258" t="s">
        <v>128</v>
      </c>
    </row>
    <row r="290" s="2" customFormat="1" ht="24.15" customHeight="1">
      <c r="A290" s="41"/>
      <c r="B290" s="42"/>
      <c r="C290" s="207" t="s">
        <v>282</v>
      </c>
      <c r="D290" s="207" t="s">
        <v>131</v>
      </c>
      <c r="E290" s="208" t="s">
        <v>283</v>
      </c>
      <c r="F290" s="209" t="s">
        <v>284</v>
      </c>
      <c r="G290" s="210" t="s">
        <v>155</v>
      </c>
      <c r="H290" s="211">
        <v>87.045000000000002</v>
      </c>
      <c r="I290" s="212"/>
      <c r="J290" s="213">
        <f>ROUND(I290*H290,2)</f>
        <v>0</v>
      </c>
      <c r="K290" s="209" t="s">
        <v>135</v>
      </c>
      <c r="L290" s="47"/>
      <c r="M290" s="214" t="s">
        <v>19</v>
      </c>
      <c r="N290" s="215" t="s">
        <v>43</v>
      </c>
      <c r="O290" s="87"/>
      <c r="P290" s="216">
        <f>O290*H290</f>
        <v>0</v>
      </c>
      <c r="Q290" s="216">
        <v>0</v>
      </c>
      <c r="R290" s="216">
        <f>Q290*H290</f>
        <v>0</v>
      </c>
      <c r="S290" s="216">
        <v>0.068000000000000005</v>
      </c>
      <c r="T290" s="217">
        <f>S290*H290</f>
        <v>5.9190600000000009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129</v>
      </c>
      <c r="AT290" s="218" t="s">
        <v>131</v>
      </c>
      <c r="AU290" s="218" t="s">
        <v>82</v>
      </c>
      <c r="AY290" s="20" t="s">
        <v>128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20" t="s">
        <v>80</v>
      </c>
      <c r="BK290" s="219">
        <f>ROUND(I290*H290,2)</f>
        <v>0</v>
      </c>
      <c r="BL290" s="20" t="s">
        <v>129</v>
      </c>
      <c r="BM290" s="218" t="s">
        <v>285</v>
      </c>
    </row>
    <row r="291" s="2" customFormat="1">
      <c r="A291" s="41"/>
      <c r="B291" s="42"/>
      <c r="C291" s="43"/>
      <c r="D291" s="220" t="s">
        <v>137</v>
      </c>
      <c r="E291" s="43"/>
      <c r="F291" s="221" t="s">
        <v>286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137</v>
      </c>
      <c r="AU291" s="20" t="s">
        <v>82</v>
      </c>
    </row>
    <row r="292" s="2" customFormat="1">
      <c r="A292" s="41"/>
      <c r="B292" s="42"/>
      <c r="C292" s="43"/>
      <c r="D292" s="225" t="s">
        <v>139</v>
      </c>
      <c r="E292" s="43"/>
      <c r="F292" s="226" t="s">
        <v>287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139</v>
      </c>
      <c r="AU292" s="20" t="s">
        <v>82</v>
      </c>
    </row>
    <row r="293" s="13" customFormat="1">
      <c r="A293" s="13"/>
      <c r="B293" s="227"/>
      <c r="C293" s="228"/>
      <c r="D293" s="220" t="s">
        <v>141</v>
      </c>
      <c r="E293" s="229" t="s">
        <v>19</v>
      </c>
      <c r="F293" s="230" t="s">
        <v>144</v>
      </c>
      <c r="G293" s="228"/>
      <c r="H293" s="229" t="s">
        <v>19</v>
      </c>
      <c r="I293" s="231"/>
      <c r="J293" s="228"/>
      <c r="K293" s="228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141</v>
      </c>
      <c r="AU293" s="236" t="s">
        <v>82</v>
      </c>
      <c r="AV293" s="13" t="s">
        <v>80</v>
      </c>
      <c r="AW293" s="13" t="s">
        <v>33</v>
      </c>
      <c r="AX293" s="13" t="s">
        <v>72</v>
      </c>
      <c r="AY293" s="236" t="s">
        <v>128</v>
      </c>
    </row>
    <row r="294" s="14" customFormat="1">
      <c r="A294" s="14"/>
      <c r="B294" s="237"/>
      <c r="C294" s="238"/>
      <c r="D294" s="220" t="s">
        <v>141</v>
      </c>
      <c r="E294" s="239" t="s">
        <v>19</v>
      </c>
      <c r="F294" s="240" t="s">
        <v>179</v>
      </c>
      <c r="G294" s="238"/>
      <c r="H294" s="241">
        <v>83.609999999999999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141</v>
      </c>
      <c r="AU294" s="247" t="s">
        <v>82</v>
      </c>
      <c r="AV294" s="14" t="s">
        <v>82</v>
      </c>
      <c r="AW294" s="14" t="s">
        <v>33</v>
      </c>
      <c r="AX294" s="14" t="s">
        <v>72</v>
      </c>
      <c r="AY294" s="247" t="s">
        <v>128</v>
      </c>
    </row>
    <row r="295" s="16" customFormat="1">
      <c r="A295" s="16"/>
      <c r="B295" s="259"/>
      <c r="C295" s="260"/>
      <c r="D295" s="220" t="s">
        <v>141</v>
      </c>
      <c r="E295" s="261" t="s">
        <v>19</v>
      </c>
      <c r="F295" s="262" t="s">
        <v>187</v>
      </c>
      <c r="G295" s="260"/>
      <c r="H295" s="263">
        <v>83.609999999999999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69" t="s">
        <v>141</v>
      </c>
      <c r="AU295" s="269" t="s">
        <v>82</v>
      </c>
      <c r="AV295" s="16" t="s">
        <v>162</v>
      </c>
      <c r="AW295" s="16" t="s">
        <v>33</v>
      </c>
      <c r="AX295" s="16" t="s">
        <v>72</v>
      </c>
      <c r="AY295" s="269" t="s">
        <v>128</v>
      </c>
    </row>
    <row r="296" s="13" customFormat="1">
      <c r="A296" s="13"/>
      <c r="B296" s="227"/>
      <c r="C296" s="228"/>
      <c r="D296" s="220" t="s">
        <v>141</v>
      </c>
      <c r="E296" s="229" t="s">
        <v>19</v>
      </c>
      <c r="F296" s="230" t="s">
        <v>196</v>
      </c>
      <c r="G296" s="228"/>
      <c r="H296" s="229" t="s">
        <v>19</v>
      </c>
      <c r="I296" s="231"/>
      <c r="J296" s="228"/>
      <c r="K296" s="228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141</v>
      </c>
      <c r="AU296" s="236" t="s">
        <v>82</v>
      </c>
      <c r="AV296" s="13" t="s">
        <v>80</v>
      </c>
      <c r="AW296" s="13" t="s">
        <v>33</v>
      </c>
      <c r="AX296" s="13" t="s">
        <v>72</v>
      </c>
      <c r="AY296" s="236" t="s">
        <v>128</v>
      </c>
    </row>
    <row r="297" s="14" customFormat="1">
      <c r="A297" s="14"/>
      <c r="B297" s="237"/>
      <c r="C297" s="238"/>
      <c r="D297" s="220" t="s">
        <v>141</v>
      </c>
      <c r="E297" s="239" t="s">
        <v>19</v>
      </c>
      <c r="F297" s="240" t="s">
        <v>198</v>
      </c>
      <c r="G297" s="238"/>
      <c r="H297" s="241">
        <v>3.4350000000000001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141</v>
      </c>
      <c r="AU297" s="247" t="s">
        <v>82</v>
      </c>
      <c r="AV297" s="14" t="s">
        <v>82</v>
      </c>
      <c r="AW297" s="14" t="s">
        <v>33</v>
      </c>
      <c r="AX297" s="14" t="s">
        <v>72</v>
      </c>
      <c r="AY297" s="247" t="s">
        <v>128</v>
      </c>
    </row>
    <row r="298" s="16" customFormat="1">
      <c r="A298" s="16"/>
      <c r="B298" s="259"/>
      <c r="C298" s="260"/>
      <c r="D298" s="220" t="s">
        <v>141</v>
      </c>
      <c r="E298" s="261" t="s">
        <v>19</v>
      </c>
      <c r="F298" s="262" t="s">
        <v>187</v>
      </c>
      <c r="G298" s="260"/>
      <c r="H298" s="263">
        <v>3.4350000000000001</v>
      </c>
      <c r="I298" s="264"/>
      <c r="J298" s="260"/>
      <c r="K298" s="260"/>
      <c r="L298" s="265"/>
      <c r="M298" s="266"/>
      <c r="N298" s="267"/>
      <c r="O298" s="267"/>
      <c r="P298" s="267"/>
      <c r="Q298" s="267"/>
      <c r="R298" s="267"/>
      <c r="S298" s="267"/>
      <c r="T298" s="268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69" t="s">
        <v>141</v>
      </c>
      <c r="AU298" s="269" t="s">
        <v>82</v>
      </c>
      <c r="AV298" s="16" t="s">
        <v>162</v>
      </c>
      <c r="AW298" s="16" t="s">
        <v>33</v>
      </c>
      <c r="AX298" s="16" t="s">
        <v>72</v>
      </c>
      <c r="AY298" s="269" t="s">
        <v>128</v>
      </c>
    </row>
    <row r="299" s="15" customFormat="1">
      <c r="A299" s="15"/>
      <c r="B299" s="248"/>
      <c r="C299" s="249"/>
      <c r="D299" s="220" t="s">
        <v>141</v>
      </c>
      <c r="E299" s="250" t="s">
        <v>19</v>
      </c>
      <c r="F299" s="251" t="s">
        <v>150</v>
      </c>
      <c r="G299" s="249"/>
      <c r="H299" s="252">
        <v>87.045000000000002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8" t="s">
        <v>141</v>
      </c>
      <c r="AU299" s="258" t="s">
        <v>82</v>
      </c>
      <c r="AV299" s="15" t="s">
        <v>129</v>
      </c>
      <c r="AW299" s="15" t="s">
        <v>33</v>
      </c>
      <c r="AX299" s="15" t="s">
        <v>80</v>
      </c>
      <c r="AY299" s="258" t="s">
        <v>128</v>
      </c>
    </row>
    <row r="300" s="12" customFormat="1" ht="22.8" customHeight="1">
      <c r="A300" s="12"/>
      <c r="B300" s="191"/>
      <c r="C300" s="192"/>
      <c r="D300" s="193" t="s">
        <v>71</v>
      </c>
      <c r="E300" s="205" t="s">
        <v>288</v>
      </c>
      <c r="F300" s="205" t="s">
        <v>289</v>
      </c>
      <c r="G300" s="192"/>
      <c r="H300" s="192"/>
      <c r="I300" s="195"/>
      <c r="J300" s="206">
        <f>BK300</f>
        <v>0</v>
      </c>
      <c r="K300" s="192"/>
      <c r="L300" s="197"/>
      <c r="M300" s="198"/>
      <c r="N300" s="199"/>
      <c r="O300" s="199"/>
      <c r="P300" s="200">
        <f>SUM(P301:P317)</f>
        <v>0</v>
      </c>
      <c r="Q300" s="199"/>
      <c r="R300" s="200">
        <f>SUM(R301:R317)</f>
        <v>0</v>
      </c>
      <c r="S300" s="199"/>
      <c r="T300" s="201">
        <f>SUM(T301:T317)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2" t="s">
        <v>80</v>
      </c>
      <c r="AT300" s="203" t="s">
        <v>71</v>
      </c>
      <c r="AU300" s="203" t="s">
        <v>80</v>
      </c>
      <c r="AY300" s="202" t="s">
        <v>128</v>
      </c>
      <c r="BK300" s="204">
        <f>SUM(BK301:BK317)</f>
        <v>0</v>
      </c>
    </row>
    <row r="301" s="2" customFormat="1" ht="24.15" customHeight="1">
      <c r="A301" s="41"/>
      <c r="B301" s="42"/>
      <c r="C301" s="207" t="s">
        <v>290</v>
      </c>
      <c r="D301" s="207" t="s">
        <v>131</v>
      </c>
      <c r="E301" s="208" t="s">
        <v>291</v>
      </c>
      <c r="F301" s="209" t="s">
        <v>292</v>
      </c>
      <c r="G301" s="210" t="s">
        <v>293</v>
      </c>
      <c r="H301" s="211">
        <v>15.391</v>
      </c>
      <c r="I301" s="212"/>
      <c r="J301" s="213">
        <f>ROUND(I301*H301,2)</f>
        <v>0</v>
      </c>
      <c r="K301" s="209" t="s">
        <v>135</v>
      </c>
      <c r="L301" s="47"/>
      <c r="M301" s="214" t="s">
        <v>19</v>
      </c>
      <c r="N301" s="215" t="s">
        <v>43</v>
      </c>
      <c r="O301" s="87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129</v>
      </c>
      <c r="AT301" s="218" t="s">
        <v>131</v>
      </c>
      <c r="AU301" s="218" t="s">
        <v>82</v>
      </c>
      <c r="AY301" s="20" t="s">
        <v>128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80</v>
      </c>
      <c r="BK301" s="219">
        <f>ROUND(I301*H301,2)</f>
        <v>0</v>
      </c>
      <c r="BL301" s="20" t="s">
        <v>129</v>
      </c>
      <c r="BM301" s="218" t="s">
        <v>294</v>
      </c>
    </row>
    <row r="302" s="2" customFormat="1">
      <c r="A302" s="41"/>
      <c r="B302" s="42"/>
      <c r="C302" s="43"/>
      <c r="D302" s="220" t="s">
        <v>137</v>
      </c>
      <c r="E302" s="43"/>
      <c r="F302" s="221" t="s">
        <v>295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137</v>
      </c>
      <c r="AU302" s="20" t="s">
        <v>82</v>
      </c>
    </row>
    <row r="303" s="2" customFormat="1">
      <c r="A303" s="41"/>
      <c r="B303" s="42"/>
      <c r="C303" s="43"/>
      <c r="D303" s="225" t="s">
        <v>139</v>
      </c>
      <c r="E303" s="43"/>
      <c r="F303" s="226" t="s">
        <v>296</v>
      </c>
      <c r="G303" s="43"/>
      <c r="H303" s="43"/>
      <c r="I303" s="222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139</v>
      </c>
      <c r="AU303" s="20" t="s">
        <v>82</v>
      </c>
    </row>
    <row r="304" s="2" customFormat="1" ht="33" customHeight="1">
      <c r="A304" s="41"/>
      <c r="B304" s="42"/>
      <c r="C304" s="207" t="s">
        <v>147</v>
      </c>
      <c r="D304" s="207" t="s">
        <v>131</v>
      </c>
      <c r="E304" s="208" t="s">
        <v>297</v>
      </c>
      <c r="F304" s="209" t="s">
        <v>298</v>
      </c>
      <c r="G304" s="210" t="s">
        <v>293</v>
      </c>
      <c r="H304" s="211">
        <v>76.954999999999998</v>
      </c>
      <c r="I304" s="212"/>
      <c r="J304" s="213">
        <f>ROUND(I304*H304,2)</f>
        <v>0</v>
      </c>
      <c r="K304" s="209" t="s">
        <v>135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129</v>
      </c>
      <c r="AT304" s="218" t="s">
        <v>131</v>
      </c>
      <c r="AU304" s="218" t="s">
        <v>82</v>
      </c>
      <c r="AY304" s="20" t="s">
        <v>128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129</v>
      </c>
      <c r="BM304" s="218" t="s">
        <v>299</v>
      </c>
    </row>
    <row r="305" s="2" customFormat="1">
      <c r="A305" s="41"/>
      <c r="B305" s="42"/>
      <c r="C305" s="43"/>
      <c r="D305" s="220" t="s">
        <v>137</v>
      </c>
      <c r="E305" s="43"/>
      <c r="F305" s="221" t="s">
        <v>300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137</v>
      </c>
      <c r="AU305" s="20" t="s">
        <v>82</v>
      </c>
    </row>
    <row r="306" s="2" customFormat="1">
      <c r="A306" s="41"/>
      <c r="B306" s="42"/>
      <c r="C306" s="43"/>
      <c r="D306" s="225" t="s">
        <v>139</v>
      </c>
      <c r="E306" s="43"/>
      <c r="F306" s="226" t="s">
        <v>301</v>
      </c>
      <c r="G306" s="43"/>
      <c r="H306" s="43"/>
      <c r="I306" s="222"/>
      <c r="J306" s="43"/>
      <c r="K306" s="43"/>
      <c r="L306" s="47"/>
      <c r="M306" s="223"/>
      <c r="N306" s="22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139</v>
      </c>
      <c r="AU306" s="20" t="s">
        <v>82</v>
      </c>
    </row>
    <row r="307" s="14" customFormat="1">
      <c r="A307" s="14"/>
      <c r="B307" s="237"/>
      <c r="C307" s="238"/>
      <c r="D307" s="220" t="s">
        <v>141</v>
      </c>
      <c r="E307" s="239" t="s">
        <v>19</v>
      </c>
      <c r="F307" s="240" t="s">
        <v>302</v>
      </c>
      <c r="G307" s="238"/>
      <c r="H307" s="241">
        <v>76.954999999999998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141</v>
      </c>
      <c r="AU307" s="247" t="s">
        <v>82</v>
      </c>
      <c r="AV307" s="14" t="s">
        <v>82</v>
      </c>
      <c r="AW307" s="14" t="s">
        <v>33</v>
      </c>
      <c r="AX307" s="14" t="s">
        <v>80</v>
      </c>
      <c r="AY307" s="247" t="s">
        <v>128</v>
      </c>
    </row>
    <row r="308" s="2" customFormat="1" ht="24.15" customHeight="1">
      <c r="A308" s="41"/>
      <c r="B308" s="42"/>
      <c r="C308" s="207" t="s">
        <v>281</v>
      </c>
      <c r="D308" s="207" t="s">
        <v>131</v>
      </c>
      <c r="E308" s="208" t="s">
        <v>303</v>
      </c>
      <c r="F308" s="209" t="s">
        <v>304</v>
      </c>
      <c r="G308" s="210" t="s">
        <v>293</v>
      </c>
      <c r="H308" s="211">
        <v>15.391</v>
      </c>
      <c r="I308" s="212"/>
      <c r="J308" s="213">
        <f>ROUND(I308*H308,2)</f>
        <v>0</v>
      </c>
      <c r="K308" s="209" t="s">
        <v>135</v>
      </c>
      <c r="L308" s="47"/>
      <c r="M308" s="214" t="s">
        <v>19</v>
      </c>
      <c r="N308" s="215" t="s">
        <v>43</v>
      </c>
      <c r="O308" s="87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129</v>
      </c>
      <c r="AT308" s="218" t="s">
        <v>131</v>
      </c>
      <c r="AU308" s="218" t="s">
        <v>82</v>
      </c>
      <c r="AY308" s="20" t="s">
        <v>128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80</v>
      </c>
      <c r="BK308" s="219">
        <f>ROUND(I308*H308,2)</f>
        <v>0</v>
      </c>
      <c r="BL308" s="20" t="s">
        <v>129</v>
      </c>
      <c r="BM308" s="218" t="s">
        <v>305</v>
      </c>
    </row>
    <row r="309" s="2" customFormat="1">
      <c r="A309" s="41"/>
      <c r="B309" s="42"/>
      <c r="C309" s="43"/>
      <c r="D309" s="220" t="s">
        <v>137</v>
      </c>
      <c r="E309" s="43"/>
      <c r="F309" s="221" t="s">
        <v>306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137</v>
      </c>
      <c r="AU309" s="20" t="s">
        <v>82</v>
      </c>
    </row>
    <row r="310" s="2" customFormat="1">
      <c r="A310" s="41"/>
      <c r="B310" s="42"/>
      <c r="C310" s="43"/>
      <c r="D310" s="225" t="s">
        <v>139</v>
      </c>
      <c r="E310" s="43"/>
      <c r="F310" s="226" t="s">
        <v>307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139</v>
      </c>
      <c r="AU310" s="20" t="s">
        <v>82</v>
      </c>
    </row>
    <row r="311" s="2" customFormat="1" ht="24.15" customHeight="1">
      <c r="A311" s="41"/>
      <c r="B311" s="42"/>
      <c r="C311" s="207" t="s">
        <v>145</v>
      </c>
      <c r="D311" s="207" t="s">
        <v>131</v>
      </c>
      <c r="E311" s="208" t="s">
        <v>308</v>
      </c>
      <c r="F311" s="209" t="s">
        <v>309</v>
      </c>
      <c r="G311" s="210" t="s">
        <v>293</v>
      </c>
      <c r="H311" s="211">
        <v>292.42899999999997</v>
      </c>
      <c r="I311" s="212"/>
      <c r="J311" s="213">
        <f>ROUND(I311*H311,2)</f>
        <v>0</v>
      </c>
      <c r="K311" s="209" t="s">
        <v>135</v>
      </c>
      <c r="L311" s="47"/>
      <c r="M311" s="214" t="s">
        <v>19</v>
      </c>
      <c r="N311" s="215" t="s">
        <v>43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129</v>
      </c>
      <c r="AT311" s="218" t="s">
        <v>131</v>
      </c>
      <c r="AU311" s="218" t="s">
        <v>82</v>
      </c>
      <c r="AY311" s="20" t="s">
        <v>128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80</v>
      </c>
      <c r="BK311" s="219">
        <f>ROUND(I311*H311,2)</f>
        <v>0</v>
      </c>
      <c r="BL311" s="20" t="s">
        <v>129</v>
      </c>
      <c r="BM311" s="218" t="s">
        <v>310</v>
      </c>
    </row>
    <row r="312" s="2" customFormat="1">
      <c r="A312" s="41"/>
      <c r="B312" s="42"/>
      <c r="C312" s="43"/>
      <c r="D312" s="220" t="s">
        <v>137</v>
      </c>
      <c r="E312" s="43"/>
      <c r="F312" s="221" t="s">
        <v>311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137</v>
      </c>
      <c r="AU312" s="20" t="s">
        <v>82</v>
      </c>
    </row>
    <row r="313" s="2" customFormat="1">
      <c r="A313" s="41"/>
      <c r="B313" s="42"/>
      <c r="C313" s="43"/>
      <c r="D313" s="225" t="s">
        <v>139</v>
      </c>
      <c r="E313" s="43"/>
      <c r="F313" s="226" t="s">
        <v>312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139</v>
      </c>
      <c r="AU313" s="20" t="s">
        <v>82</v>
      </c>
    </row>
    <row r="314" s="14" customFormat="1">
      <c r="A314" s="14"/>
      <c r="B314" s="237"/>
      <c r="C314" s="238"/>
      <c r="D314" s="220" t="s">
        <v>141</v>
      </c>
      <c r="E314" s="239" t="s">
        <v>19</v>
      </c>
      <c r="F314" s="240" t="s">
        <v>313</v>
      </c>
      <c r="G314" s="238"/>
      <c r="H314" s="241">
        <v>292.42899999999997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141</v>
      </c>
      <c r="AU314" s="247" t="s">
        <v>82</v>
      </c>
      <c r="AV314" s="14" t="s">
        <v>82</v>
      </c>
      <c r="AW314" s="14" t="s">
        <v>33</v>
      </c>
      <c r="AX314" s="14" t="s">
        <v>80</v>
      </c>
      <c r="AY314" s="247" t="s">
        <v>128</v>
      </c>
    </row>
    <row r="315" s="2" customFormat="1" ht="33" customHeight="1">
      <c r="A315" s="41"/>
      <c r="B315" s="42"/>
      <c r="C315" s="207" t="s">
        <v>143</v>
      </c>
      <c r="D315" s="207" t="s">
        <v>131</v>
      </c>
      <c r="E315" s="208" t="s">
        <v>314</v>
      </c>
      <c r="F315" s="209" t="s">
        <v>315</v>
      </c>
      <c r="G315" s="210" t="s">
        <v>293</v>
      </c>
      <c r="H315" s="211">
        <v>15.391</v>
      </c>
      <c r="I315" s="212"/>
      <c r="J315" s="213">
        <f>ROUND(I315*H315,2)</f>
        <v>0</v>
      </c>
      <c r="K315" s="209" t="s">
        <v>135</v>
      </c>
      <c r="L315" s="47"/>
      <c r="M315" s="214" t="s">
        <v>19</v>
      </c>
      <c r="N315" s="215" t="s">
        <v>43</v>
      </c>
      <c r="O315" s="87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129</v>
      </c>
      <c r="AT315" s="218" t="s">
        <v>131</v>
      </c>
      <c r="AU315" s="218" t="s">
        <v>82</v>
      </c>
      <c r="AY315" s="20" t="s">
        <v>128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80</v>
      </c>
      <c r="BK315" s="219">
        <f>ROUND(I315*H315,2)</f>
        <v>0</v>
      </c>
      <c r="BL315" s="20" t="s">
        <v>129</v>
      </c>
      <c r="BM315" s="218" t="s">
        <v>316</v>
      </c>
    </row>
    <row r="316" s="2" customFormat="1">
      <c r="A316" s="41"/>
      <c r="B316" s="42"/>
      <c r="C316" s="43"/>
      <c r="D316" s="220" t="s">
        <v>137</v>
      </c>
      <c r="E316" s="43"/>
      <c r="F316" s="221" t="s">
        <v>317</v>
      </c>
      <c r="G316" s="43"/>
      <c r="H316" s="43"/>
      <c r="I316" s="222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137</v>
      </c>
      <c r="AU316" s="20" t="s">
        <v>82</v>
      </c>
    </row>
    <row r="317" s="2" customFormat="1">
      <c r="A317" s="41"/>
      <c r="B317" s="42"/>
      <c r="C317" s="43"/>
      <c r="D317" s="225" t="s">
        <v>139</v>
      </c>
      <c r="E317" s="43"/>
      <c r="F317" s="226" t="s">
        <v>318</v>
      </c>
      <c r="G317" s="43"/>
      <c r="H317" s="43"/>
      <c r="I317" s="222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139</v>
      </c>
      <c r="AU317" s="20" t="s">
        <v>82</v>
      </c>
    </row>
    <row r="318" s="12" customFormat="1" ht="22.8" customHeight="1">
      <c r="A318" s="12"/>
      <c r="B318" s="191"/>
      <c r="C318" s="192"/>
      <c r="D318" s="193" t="s">
        <v>71</v>
      </c>
      <c r="E318" s="205" t="s">
        <v>319</v>
      </c>
      <c r="F318" s="205" t="s">
        <v>320</v>
      </c>
      <c r="G318" s="192"/>
      <c r="H318" s="192"/>
      <c r="I318" s="195"/>
      <c r="J318" s="206">
        <f>BK318</f>
        <v>0</v>
      </c>
      <c r="K318" s="192"/>
      <c r="L318" s="197"/>
      <c r="M318" s="198"/>
      <c r="N318" s="199"/>
      <c r="O318" s="199"/>
      <c r="P318" s="200">
        <f>SUM(P319:P321)</f>
        <v>0</v>
      </c>
      <c r="Q318" s="199"/>
      <c r="R318" s="200">
        <f>SUM(R319:R321)</f>
        <v>0</v>
      </c>
      <c r="S318" s="199"/>
      <c r="T318" s="201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2" t="s">
        <v>80</v>
      </c>
      <c r="AT318" s="203" t="s">
        <v>71</v>
      </c>
      <c r="AU318" s="203" t="s">
        <v>80</v>
      </c>
      <c r="AY318" s="202" t="s">
        <v>128</v>
      </c>
      <c r="BK318" s="204">
        <f>SUM(BK319:BK321)</f>
        <v>0</v>
      </c>
    </row>
    <row r="319" s="2" customFormat="1" ht="24.15" customHeight="1">
      <c r="A319" s="41"/>
      <c r="B319" s="42"/>
      <c r="C319" s="207" t="s">
        <v>321</v>
      </c>
      <c r="D319" s="207" t="s">
        <v>131</v>
      </c>
      <c r="E319" s="208" t="s">
        <v>322</v>
      </c>
      <c r="F319" s="209" t="s">
        <v>323</v>
      </c>
      <c r="G319" s="210" t="s">
        <v>293</v>
      </c>
      <c r="H319" s="211">
        <v>19.181999999999999</v>
      </c>
      <c r="I319" s="212"/>
      <c r="J319" s="213">
        <f>ROUND(I319*H319,2)</f>
        <v>0</v>
      </c>
      <c r="K319" s="209" t="s">
        <v>135</v>
      </c>
      <c r="L319" s="47"/>
      <c r="M319" s="214" t="s">
        <v>19</v>
      </c>
      <c r="N319" s="215" t="s">
        <v>43</v>
      </c>
      <c r="O319" s="87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129</v>
      </c>
      <c r="AT319" s="218" t="s">
        <v>131</v>
      </c>
      <c r="AU319" s="218" t="s">
        <v>82</v>
      </c>
      <c r="AY319" s="20" t="s">
        <v>128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0" t="s">
        <v>80</v>
      </c>
      <c r="BK319" s="219">
        <f>ROUND(I319*H319,2)</f>
        <v>0</v>
      </c>
      <c r="BL319" s="20" t="s">
        <v>129</v>
      </c>
      <c r="BM319" s="218" t="s">
        <v>324</v>
      </c>
    </row>
    <row r="320" s="2" customFormat="1">
      <c r="A320" s="41"/>
      <c r="B320" s="42"/>
      <c r="C320" s="43"/>
      <c r="D320" s="220" t="s">
        <v>137</v>
      </c>
      <c r="E320" s="43"/>
      <c r="F320" s="221" t="s">
        <v>325</v>
      </c>
      <c r="G320" s="43"/>
      <c r="H320" s="43"/>
      <c r="I320" s="222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137</v>
      </c>
      <c r="AU320" s="20" t="s">
        <v>82</v>
      </c>
    </row>
    <row r="321" s="2" customFormat="1">
      <c r="A321" s="41"/>
      <c r="B321" s="42"/>
      <c r="C321" s="43"/>
      <c r="D321" s="225" t="s">
        <v>139</v>
      </c>
      <c r="E321" s="43"/>
      <c r="F321" s="226" t="s">
        <v>326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139</v>
      </c>
      <c r="AU321" s="20" t="s">
        <v>82</v>
      </c>
    </row>
    <row r="322" s="12" customFormat="1" ht="25.92" customHeight="1">
      <c r="A322" s="12"/>
      <c r="B322" s="191"/>
      <c r="C322" s="192"/>
      <c r="D322" s="193" t="s">
        <v>71</v>
      </c>
      <c r="E322" s="194" t="s">
        <v>327</v>
      </c>
      <c r="F322" s="194" t="s">
        <v>328</v>
      </c>
      <c r="G322" s="192"/>
      <c r="H322" s="192"/>
      <c r="I322" s="195"/>
      <c r="J322" s="196">
        <f>BK322</f>
        <v>0</v>
      </c>
      <c r="K322" s="192"/>
      <c r="L322" s="197"/>
      <c r="M322" s="198"/>
      <c r="N322" s="199"/>
      <c r="O322" s="199"/>
      <c r="P322" s="200">
        <f>P323+P403+P426+P666+P673+P982+P998</f>
        <v>0</v>
      </c>
      <c r="Q322" s="199"/>
      <c r="R322" s="200">
        <f>R323+R403+R426+R666+R673+R982+R998</f>
        <v>11.988180970000002</v>
      </c>
      <c r="S322" s="199"/>
      <c r="T322" s="201">
        <f>T323+T403+T426+T666+T673+T982+T998</f>
        <v>7.4144917000000001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2" t="s">
        <v>82</v>
      </c>
      <c r="AT322" s="203" t="s">
        <v>71</v>
      </c>
      <c r="AU322" s="203" t="s">
        <v>72</v>
      </c>
      <c r="AY322" s="202" t="s">
        <v>128</v>
      </c>
      <c r="BK322" s="204">
        <f>BK323+BK403+BK426+BK666+BK673+BK982+BK998</f>
        <v>0</v>
      </c>
    </row>
    <row r="323" s="12" customFormat="1" ht="22.8" customHeight="1">
      <c r="A323" s="12"/>
      <c r="B323" s="191"/>
      <c r="C323" s="192"/>
      <c r="D323" s="193" t="s">
        <v>71</v>
      </c>
      <c r="E323" s="205" t="s">
        <v>329</v>
      </c>
      <c r="F323" s="205" t="s">
        <v>330</v>
      </c>
      <c r="G323" s="192"/>
      <c r="H323" s="192"/>
      <c r="I323" s="195"/>
      <c r="J323" s="206">
        <f>BK323</f>
        <v>0</v>
      </c>
      <c r="K323" s="192"/>
      <c r="L323" s="197"/>
      <c r="M323" s="198"/>
      <c r="N323" s="199"/>
      <c r="O323" s="199"/>
      <c r="P323" s="200">
        <f>SUM(P324:P402)</f>
        <v>0</v>
      </c>
      <c r="Q323" s="199"/>
      <c r="R323" s="200">
        <f>SUM(R324:R402)</f>
        <v>0.62066328000000004</v>
      </c>
      <c r="S323" s="199"/>
      <c r="T323" s="201">
        <f>SUM(T324:T402)</f>
        <v>0.07279830000000001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2" t="s">
        <v>82</v>
      </c>
      <c r="AT323" s="203" t="s">
        <v>71</v>
      </c>
      <c r="AU323" s="203" t="s">
        <v>80</v>
      </c>
      <c r="AY323" s="202" t="s">
        <v>128</v>
      </c>
      <c r="BK323" s="204">
        <f>SUM(BK324:BK402)</f>
        <v>0</v>
      </c>
    </row>
    <row r="324" s="2" customFormat="1" ht="24.15" customHeight="1">
      <c r="A324" s="41"/>
      <c r="B324" s="42"/>
      <c r="C324" s="207" t="s">
        <v>7</v>
      </c>
      <c r="D324" s="207" t="s">
        <v>131</v>
      </c>
      <c r="E324" s="208" t="s">
        <v>331</v>
      </c>
      <c r="F324" s="209" t="s">
        <v>332</v>
      </c>
      <c r="G324" s="210" t="s">
        <v>155</v>
      </c>
      <c r="H324" s="211">
        <v>22.492999999999999</v>
      </c>
      <c r="I324" s="212"/>
      <c r="J324" s="213">
        <f>ROUND(I324*H324,2)</f>
        <v>0</v>
      </c>
      <c r="K324" s="209" t="s">
        <v>135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0.014500000000000001</v>
      </c>
      <c r="R324" s="216">
        <f>Q324*H324</f>
        <v>0.32614850000000001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147</v>
      </c>
      <c r="AT324" s="218" t="s">
        <v>131</v>
      </c>
      <c r="AU324" s="218" t="s">
        <v>82</v>
      </c>
      <c r="AY324" s="20" t="s">
        <v>128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80</v>
      </c>
      <c r="BK324" s="219">
        <f>ROUND(I324*H324,2)</f>
        <v>0</v>
      </c>
      <c r="BL324" s="20" t="s">
        <v>147</v>
      </c>
      <c r="BM324" s="218" t="s">
        <v>333</v>
      </c>
    </row>
    <row r="325" s="2" customFormat="1">
      <c r="A325" s="41"/>
      <c r="B325" s="42"/>
      <c r="C325" s="43"/>
      <c r="D325" s="220" t="s">
        <v>137</v>
      </c>
      <c r="E325" s="43"/>
      <c r="F325" s="221" t="s">
        <v>334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137</v>
      </c>
      <c r="AU325" s="20" t="s">
        <v>82</v>
      </c>
    </row>
    <row r="326" s="2" customFormat="1">
      <c r="A326" s="41"/>
      <c r="B326" s="42"/>
      <c r="C326" s="43"/>
      <c r="D326" s="225" t="s">
        <v>139</v>
      </c>
      <c r="E326" s="43"/>
      <c r="F326" s="226" t="s">
        <v>335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139</v>
      </c>
      <c r="AU326" s="20" t="s">
        <v>82</v>
      </c>
    </row>
    <row r="327" s="13" customFormat="1">
      <c r="A327" s="13"/>
      <c r="B327" s="227"/>
      <c r="C327" s="228"/>
      <c r="D327" s="220" t="s">
        <v>141</v>
      </c>
      <c r="E327" s="229" t="s">
        <v>19</v>
      </c>
      <c r="F327" s="230" t="s">
        <v>142</v>
      </c>
      <c r="G327" s="228"/>
      <c r="H327" s="229" t="s">
        <v>19</v>
      </c>
      <c r="I327" s="231"/>
      <c r="J327" s="228"/>
      <c r="K327" s="228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141</v>
      </c>
      <c r="AU327" s="236" t="s">
        <v>82</v>
      </c>
      <c r="AV327" s="13" t="s">
        <v>80</v>
      </c>
      <c r="AW327" s="13" t="s">
        <v>33</v>
      </c>
      <c r="AX327" s="13" t="s">
        <v>72</v>
      </c>
      <c r="AY327" s="236" t="s">
        <v>128</v>
      </c>
    </row>
    <row r="328" s="14" customFormat="1">
      <c r="A328" s="14"/>
      <c r="B328" s="237"/>
      <c r="C328" s="238"/>
      <c r="D328" s="220" t="s">
        <v>141</v>
      </c>
      <c r="E328" s="239" t="s">
        <v>19</v>
      </c>
      <c r="F328" s="240" t="s">
        <v>336</v>
      </c>
      <c r="G328" s="238"/>
      <c r="H328" s="241">
        <v>7.2199999999999998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141</v>
      </c>
      <c r="AU328" s="247" t="s">
        <v>82</v>
      </c>
      <c r="AV328" s="14" t="s">
        <v>82</v>
      </c>
      <c r="AW328" s="14" t="s">
        <v>33</v>
      </c>
      <c r="AX328" s="14" t="s">
        <v>72</v>
      </c>
      <c r="AY328" s="247" t="s">
        <v>128</v>
      </c>
    </row>
    <row r="329" s="14" customFormat="1">
      <c r="A329" s="14"/>
      <c r="B329" s="237"/>
      <c r="C329" s="238"/>
      <c r="D329" s="220" t="s">
        <v>141</v>
      </c>
      <c r="E329" s="239" t="s">
        <v>19</v>
      </c>
      <c r="F329" s="240" t="s">
        <v>337</v>
      </c>
      <c r="G329" s="238"/>
      <c r="H329" s="241">
        <v>2.9449999999999998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141</v>
      </c>
      <c r="AU329" s="247" t="s">
        <v>82</v>
      </c>
      <c r="AV329" s="14" t="s">
        <v>82</v>
      </c>
      <c r="AW329" s="14" t="s">
        <v>33</v>
      </c>
      <c r="AX329" s="14" t="s">
        <v>72</v>
      </c>
      <c r="AY329" s="247" t="s">
        <v>128</v>
      </c>
    </row>
    <row r="330" s="14" customFormat="1">
      <c r="A330" s="14"/>
      <c r="B330" s="237"/>
      <c r="C330" s="238"/>
      <c r="D330" s="220" t="s">
        <v>141</v>
      </c>
      <c r="E330" s="239" t="s">
        <v>19</v>
      </c>
      <c r="F330" s="240" t="s">
        <v>338</v>
      </c>
      <c r="G330" s="238"/>
      <c r="H330" s="241">
        <v>0.90000000000000002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141</v>
      </c>
      <c r="AU330" s="247" t="s">
        <v>82</v>
      </c>
      <c r="AV330" s="14" t="s">
        <v>82</v>
      </c>
      <c r="AW330" s="14" t="s">
        <v>33</v>
      </c>
      <c r="AX330" s="14" t="s">
        <v>72</v>
      </c>
      <c r="AY330" s="247" t="s">
        <v>128</v>
      </c>
    </row>
    <row r="331" s="14" customFormat="1">
      <c r="A331" s="14"/>
      <c r="B331" s="237"/>
      <c r="C331" s="238"/>
      <c r="D331" s="220" t="s">
        <v>141</v>
      </c>
      <c r="E331" s="239" t="s">
        <v>19</v>
      </c>
      <c r="F331" s="240" t="s">
        <v>339</v>
      </c>
      <c r="G331" s="238"/>
      <c r="H331" s="241">
        <v>1.3799999999999999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141</v>
      </c>
      <c r="AU331" s="247" t="s">
        <v>82</v>
      </c>
      <c r="AV331" s="14" t="s">
        <v>82</v>
      </c>
      <c r="AW331" s="14" t="s">
        <v>33</v>
      </c>
      <c r="AX331" s="14" t="s">
        <v>72</v>
      </c>
      <c r="AY331" s="247" t="s">
        <v>128</v>
      </c>
    </row>
    <row r="332" s="14" customFormat="1">
      <c r="A332" s="14"/>
      <c r="B332" s="237"/>
      <c r="C332" s="238"/>
      <c r="D332" s="220" t="s">
        <v>141</v>
      </c>
      <c r="E332" s="239" t="s">
        <v>19</v>
      </c>
      <c r="F332" s="240" t="s">
        <v>340</v>
      </c>
      <c r="G332" s="238"/>
      <c r="H332" s="241">
        <v>3.23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141</v>
      </c>
      <c r="AU332" s="247" t="s">
        <v>82</v>
      </c>
      <c r="AV332" s="14" t="s">
        <v>82</v>
      </c>
      <c r="AW332" s="14" t="s">
        <v>33</v>
      </c>
      <c r="AX332" s="14" t="s">
        <v>72</v>
      </c>
      <c r="AY332" s="247" t="s">
        <v>128</v>
      </c>
    </row>
    <row r="333" s="14" customFormat="1">
      <c r="A333" s="14"/>
      <c r="B333" s="237"/>
      <c r="C333" s="238"/>
      <c r="D333" s="220" t="s">
        <v>141</v>
      </c>
      <c r="E333" s="239" t="s">
        <v>19</v>
      </c>
      <c r="F333" s="240" t="s">
        <v>341</v>
      </c>
      <c r="G333" s="238"/>
      <c r="H333" s="241">
        <v>6.8179999999999996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141</v>
      </c>
      <c r="AU333" s="247" t="s">
        <v>82</v>
      </c>
      <c r="AV333" s="14" t="s">
        <v>82</v>
      </c>
      <c r="AW333" s="14" t="s">
        <v>33</v>
      </c>
      <c r="AX333" s="14" t="s">
        <v>72</v>
      </c>
      <c r="AY333" s="247" t="s">
        <v>128</v>
      </c>
    </row>
    <row r="334" s="15" customFormat="1">
      <c r="A334" s="15"/>
      <c r="B334" s="248"/>
      <c r="C334" s="249"/>
      <c r="D334" s="220" t="s">
        <v>141</v>
      </c>
      <c r="E334" s="250" t="s">
        <v>19</v>
      </c>
      <c r="F334" s="251" t="s">
        <v>150</v>
      </c>
      <c r="G334" s="249"/>
      <c r="H334" s="252">
        <v>22.492999999999999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8" t="s">
        <v>141</v>
      </c>
      <c r="AU334" s="258" t="s">
        <v>82</v>
      </c>
      <c r="AV334" s="15" t="s">
        <v>129</v>
      </c>
      <c r="AW334" s="15" t="s">
        <v>33</v>
      </c>
      <c r="AX334" s="15" t="s">
        <v>80</v>
      </c>
      <c r="AY334" s="258" t="s">
        <v>128</v>
      </c>
    </row>
    <row r="335" s="2" customFormat="1" ht="16.5" customHeight="1">
      <c r="A335" s="41"/>
      <c r="B335" s="42"/>
      <c r="C335" s="207" t="s">
        <v>342</v>
      </c>
      <c r="D335" s="207" t="s">
        <v>131</v>
      </c>
      <c r="E335" s="208" t="s">
        <v>343</v>
      </c>
      <c r="F335" s="209" t="s">
        <v>344</v>
      </c>
      <c r="G335" s="210" t="s">
        <v>155</v>
      </c>
      <c r="H335" s="211">
        <v>30.225000000000001</v>
      </c>
      <c r="I335" s="212"/>
      <c r="J335" s="213">
        <f>ROUND(I335*H335,2)</f>
        <v>0</v>
      </c>
      <c r="K335" s="209" t="s">
        <v>135</v>
      </c>
      <c r="L335" s="47"/>
      <c r="M335" s="214" t="s">
        <v>19</v>
      </c>
      <c r="N335" s="215" t="s">
        <v>43</v>
      </c>
      <c r="O335" s="87"/>
      <c r="P335" s="216">
        <f>O335*H335</f>
        <v>0</v>
      </c>
      <c r="Q335" s="216">
        <v>0.00010000000000000001</v>
      </c>
      <c r="R335" s="216">
        <f>Q335*H335</f>
        <v>0.0030225000000000004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147</v>
      </c>
      <c r="AT335" s="218" t="s">
        <v>131</v>
      </c>
      <c r="AU335" s="218" t="s">
        <v>82</v>
      </c>
      <c r="AY335" s="20" t="s">
        <v>128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0" t="s">
        <v>80</v>
      </c>
      <c r="BK335" s="219">
        <f>ROUND(I335*H335,2)</f>
        <v>0</v>
      </c>
      <c r="BL335" s="20" t="s">
        <v>147</v>
      </c>
      <c r="BM335" s="218" t="s">
        <v>345</v>
      </c>
    </row>
    <row r="336" s="2" customFormat="1">
      <c r="A336" s="41"/>
      <c r="B336" s="42"/>
      <c r="C336" s="43"/>
      <c r="D336" s="220" t="s">
        <v>137</v>
      </c>
      <c r="E336" s="43"/>
      <c r="F336" s="221" t="s">
        <v>346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137</v>
      </c>
      <c r="AU336" s="20" t="s">
        <v>82</v>
      </c>
    </row>
    <row r="337" s="2" customFormat="1">
      <c r="A337" s="41"/>
      <c r="B337" s="42"/>
      <c r="C337" s="43"/>
      <c r="D337" s="225" t="s">
        <v>139</v>
      </c>
      <c r="E337" s="43"/>
      <c r="F337" s="226" t="s">
        <v>347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139</v>
      </c>
      <c r="AU337" s="20" t="s">
        <v>82</v>
      </c>
    </row>
    <row r="338" s="13" customFormat="1">
      <c r="A338" s="13"/>
      <c r="B338" s="227"/>
      <c r="C338" s="228"/>
      <c r="D338" s="220" t="s">
        <v>141</v>
      </c>
      <c r="E338" s="229" t="s">
        <v>19</v>
      </c>
      <c r="F338" s="230" t="s">
        <v>142</v>
      </c>
      <c r="G338" s="228"/>
      <c r="H338" s="229" t="s">
        <v>19</v>
      </c>
      <c r="I338" s="231"/>
      <c r="J338" s="228"/>
      <c r="K338" s="228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141</v>
      </c>
      <c r="AU338" s="236" t="s">
        <v>82</v>
      </c>
      <c r="AV338" s="13" t="s">
        <v>80</v>
      </c>
      <c r="AW338" s="13" t="s">
        <v>33</v>
      </c>
      <c r="AX338" s="13" t="s">
        <v>72</v>
      </c>
      <c r="AY338" s="236" t="s">
        <v>128</v>
      </c>
    </row>
    <row r="339" s="14" customFormat="1">
      <c r="A339" s="14"/>
      <c r="B339" s="237"/>
      <c r="C339" s="238"/>
      <c r="D339" s="220" t="s">
        <v>141</v>
      </c>
      <c r="E339" s="239" t="s">
        <v>19</v>
      </c>
      <c r="F339" s="240" t="s">
        <v>348</v>
      </c>
      <c r="G339" s="238"/>
      <c r="H339" s="241">
        <v>30.225000000000001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141</v>
      </c>
      <c r="AU339" s="247" t="s">
        <v>82</v>
      </c>
      <c r="AV339" s="14" t="s">
        <v>82</v>
      </c>
      <c r="AW339" s="14" t="s">
        <v>33</v>
      </c>
      <c r="AX339" s="14" t="s">
        <v>72</v>
      </c>
      <c r="AY339" s="247" t="s">
        <v>128</v>
      </c>
    </row>
    <row r="340" s="15" customFormat="1">
      <c r="A340" s="15"/>
      <c r="B340" s="248"/>
      <c r="C340" s="249"/>
      <c r="D340" s="220" t="s">
        <v>141</v>
      </c>
      <c r="E340" s="250" t="s">
        <v>19</v>
      </c>
      <c r="F340" s="251" t="s">
        <v>150</v>
      </c>
      <c r="G340" s="249"/>
      <c r="H340" s="252">
        <v>30.225000000000001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141</v>
      </c>
      <c r="AU340" s="258" t="s">
        <v>82</v>
      </c>
      <c r="AV340" s="15" t="s">
        <v>129</v>
      </c>
      <c r="AW340" s="15" t="s">
        <v>33</v>
      </c>
      <c r="AX340" s="15" t="s">
        <v>80</v>
      </c>
      <c r="AY340" s="258" t="s">
        <v>128</v>
      </c>
    </row>
    <row r="341" s="2" customFormat="1" ht="16.5" customHeight="1">
      <c r="A341" s="41"/>
      <c r="B341" s="42"/>
      <c r="C341" s="207" t="s">
        <v>349</v>
      </c>
      <c r="D341" s="207" t="s">
        <v>131</v>
      </c>
      <c r="E341" s="208" t="s">
        <v>350</v>
      </c>
      <c r="F341" s="209" t="s">
        <v>351</v>
      </c>
      <c r="G341" s="210" t="s">
        <v>352</v>
      </c>
      <c r="H341" s="211">
        <v>2.4500000000000002</v>
      </c>
      <c r="I341" s="212"/>
      <c r="J341" s="213">
        <f>ROUND(I341*H341,2)</f>
        <v>0</v>
      </c>
      <c r="K341" s="209" t="s">
        <v>353</v>
      </c>
      <c r="L341" s="47"/>
      <c r="M341" s="214" t="s">
        <v>19</v>
      </c>
      <c r="N341" s="215" t="s">
        <v>43</v>
      </c>
      <c r="O341" s="87"/>
      <c r="P341" s="216">
        <f>O341*H341</f>
        <v>0</v>
      </c>
      <c r="Q341" s="216">
        <v>1.0000000000000001E-05</v>
      </c>
      <c r="R341" s="216">
        <f>Q341*H341</f>
        <v>2.4500000000000003E-05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147</v>
      </c>
      <c r="AT341" s="218" t="s">
        <v>131</v>
      </c>
      <c r="AU341" s="218" t="s">
        <v>82</v>
      </c>
      <c r="AY341" s="20" t="s">
        <v>128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0" t="s">
        <v>80</v>
      </c>
      <c r="BK341" s="219">
        <f>ROUND(I341*H341,2)</f>
        <v>0</v>
      </c>
      <c r="BL341" s="20" t="s">
        <v>147</v>
      </c>
      <c r="BM341" s="218" t="s">
        <v>354</v>
      </c>
    </row>
    <row r="342" s="2" customFormat="1">
      <c r="A342" s="41"/>
      <c r="B342" s="42"/>
      <c r="C342" s="43"/>
      <c r="D342" s="220" t="s">
        <v>137</v>
      </c>
      <c r="E342" s="43"/>
      <c r="F342" s="221" t="s">
        <v>355</v>
      </c>
      <c r="G342" s="43"/>
      <c r="H342" s="43"/>
      <c r="I342" s="222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137</v>
      </c>
      <c r="AU342" s="20" t="s">
        <v>82</v>
      </c>
    </row>
    <row r="343" s="13" customFormat="1">
      <c r="A343" s="13"/>
      <c r="B343" s="227"/>
      <c r="C343" s="228"/>
      <c r="D343" s="220" t="s">
        <v>141</v>
      </c>
      <c r="E343" s="229" t="s">
        <v>19</v>
      </c>
      <c r="F343" s="230" t="s">
        <v>142</v>
      </c>
      <c r="G343" s="228"/>
      <c r="H343" s="229" t="s">
        <v>19</v>
      </c>
      <c r="I343" s="231"/>
      <c r="J343" s="228"/>
      <c r="K343" s="228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141</v>
      </c>
      <c r="AU343" s="236" t="s">
        <v>82</v>
      </c>
      <c r="AV343" s="13" t="s">
        <v>80</v>
      </c>
      <c r="AW343" s="13" t="s">
        <v>33</v>
      </c>
      <c r="AX343" s="13" t="s">
        <v>72</v>
      </c>
      <c r="AY343" s="236" t="s">
        <v>128</v>
      </c>
    </row>
    <row r="344" s="14" customFormat="1">
      <c r="A344" s="14"/>
      <c r="B344" s="237"/>
      <c r="C344" s="238"/>
      <c r="D344" s="220" t="s">
        <v>141</v>
      </c>
      <c r="E344" s="239" t="s">
        <v>19</v>
      </c>
      <c r="F344" s="240" t="s">
        <v>356</v>
      </c>
      <c r="G344" s="238"/>
      <c r="H344" s="241">
        <v>2.4500000000000002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141</v>
      </c>
      <c r="AU344" s="247" t="s">
        <v>82</v>
      </c>
      <c r="AV344" s="14" t="s">
        <v>82</v>
      </c>
      <c r="AW344" s="14" t="s">
        <v>33</v>
      </c>
      <c r="AX344" s="14" t="s">
        <v>72</v>
      </c>
      <c r="AY344" s="247" t="s">
        <v>128</v>
      </c>
    </row>
    <row r="345" s="15" customFormat="1">
      <c r="A345" s="15"/>
      <c r="B345" s="248"/>
      <c r="C345" s="249"/>
      <c r="D345" s="220" t="s">
        <v>141</v>
      </c>
      <c r="E345" s="250" t="s">
        <v>19</v>
      </c>
      <c r="F345" s="251" t="s">
        <v>150</v>
      </c>
      <c r="G345" s="249"/>
      <c r="H345" s="252">
        <v>2.4500000000000002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141</v>
      </c>
      <c r="AU345" s="258" t="s">
        <v>82</v>
      </c>
      <c r="AV345" s="15" t="s">
        <v>129</v>
      </c>
      <c r="AW345" s="15" t="s">
        <v>33</v>
      </c>
      <c r="AX345" s="15" t="s">
        <v>80</v>
      </c>
      <c r="AY345" s="258" t="s">
        <v>128</v>
      </c>
    </row>
    <row r="346" s="2" customFormat="1" ht="24.15" customHeight="1">
      <c r="A346" s="41"/>
      <c r="B346" s="42"/>
      <c r="C346" s="207" t="s">
        <v>357</v>
      </c>
      <c r="D346" s="207" t="s">
        <v>131</v>
      </c>
      <c r="E346" s="208" t="s">
        <v>358</v>
      </c>
      <c r="F346" s="209" t="s">
        <v>359</v>
      </c>
      <c r="G346" s="210" t="s">
        <v>155</v>
      </c>
      <c r="H346" s="211">
        <v>4.2300000000000004</v>
      </c>
      <c r="I346" s="212"/>
      <c r="J346" s="213">
        <f>ROUND(I346*H346,2)</f>
        <v>0</v>
      </c>
      <c r="K346" s="209" t="s">
        <v>135</v>
      </c>
      <c r="L346" s="47"/>
      <c r="M346" s="214" t="s">
        <v>19</v>
      </c>
      <c r="N346" s="215" t="s">
        <v>43</v>
      </c>
      <c r="O346" s="87"/>
      <c r="P346" s="216">
        <f>O346*H346</f>
        <v>0</v>
      </c>
      <c r="Q346" s="216">
        <v>0</v>
      </c>
      <c r="R346" s="216">
        <f>Q346*H346</f>
        <v>0</v>
      </c>
      <c r="S346" s="216">
        <v>0.01721</v>
      </c>
      <c r="T346" s="217">
        <f>S346*H346</f>
        <v>0.07279830000000001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18" t="s">
        <v>147</v>
      </c>
      <c r="AT346" s="218" t="s">
        <v>131</v>
      </c>
      <c r="AU346" s="218" t="s">
        <v>82</v>
      </c>
      <c r="AY346" s="20" t="s">
        <v>128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20" t="s">
        <v>80</v>
      </c>
      <c r="BK346" s="219">
        <f>ROUND(I346*H346,2)</f>
        <v>0</v>
      </c>
      <c r="BL346" s="20" t="s">
        <v>147</v>
      </c>
      <c r="BM346" s="218" t="s">
        <v>360</v>
      </c>
    </row>
    <row r="347" s="2" customFormat="1">
      <c r="A347" s="41"/>
      <c r="B347" s="42"/>
      <c r="C347" s="43"/>
      <c r="D347" s="220" t="s">
        <v>137</v>
      </c>
      <c r="E347" s="43"/>
      <c r="F347" s="221" t="s">
        <v>361</v>
      </c>
      <c r="G347" s="43"/>
      <c r="H347" s="43"/>
      <c r="I347" s="222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137</v>
      </c>
      <c r="AU347" s="20" t="s">
        <v>82</v>
      </c>
    </row>
    <row r="348" s="2" customFormat="1">
      <c r="A348" s="41"/>
      <c r="B348" s="42"/>
      <c r="C348" s="43"/>
      <c r="D348" s="225" t="s">
        <v>139</v>
      </c>
      <c r="E348" s="43"/>
      <c r="F348" s="226" t="s">
        <v>362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139</v>
      </c>
      <c r="AU348" s="20" t="s">
        <v>82</v>
      </c>
    </row>
    <row r="349" s="13" customFormat="1">
      <c r="A349" s="13"/>
      <c r="B349" s="227"/>
      <c r="C349" s="228"/>
      <c r="D349" s="220" t="s">
        <v>141</v>
      </c>
      <c r="E349" s="229" t="s">
        <v>19</v>
      </c>
      <c r="F349" s="230" t="s">
        <v>142</v>
      </c>
      <c r="G349" s="228"/>
      <c r="H349" s="229" t="s">
        <v>19</v>
      </c>
      <c r="I349" s="231"/>
      <c r="J349" s="228"/>
      <c r="K349" s="228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141</v>
      </c>
      <c r="AU349" s="236" t="s">
        <v>82</v>
      </c>
      <c r="AV349" s="13" t="s">
        <v>80</v>
      </c>
      <c r="AW349" s="13" t="s">
        <v>33</v>
      </c>
      <c r="AX349" s="13" t="s">
        <v>72</v>
      </c>
      <c r="AY349" s="236" t="s">
        <v>128</v>
      </c>
    </row>
    <row r="350" s="14" customFormat="1">
      <c r="A350" s="14"/>
      <c r="B350" s="237"/>
      <c r="C350" s="238"/>
      <c r="D350" s="220" t="s">
        <v>141</v>
      </c>
      <c r="E350" s="239" t="s">
        <v>19</v>
      </c>
      <c r="F350" s="240" t="s">
        <v>363</v>
      </c>
      <c r="G350" s="238"/>
      <c r="H350" s="241">
        <v>4.2300000000000004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141</v>
      </c>
      <c r="AU350" s="247" t="s">
        <v>82</v>
      </c>
      <c r="AV350" s="14" t="s">
        <v>82</v>
      </c>
      <c r="AW350" s="14" t="s">
        <v>33</v>
      </c>
      <c r="AX350" s="14" t="s">
        <v>80</v>
      </c>
      <c r="AY350" s="247" t="s">
        <v>128</v>
      </c>
    </row>
    <row r="351" s="2" customFormat="1" ht="21.75" customHeight="1">
      <c r="A351" s="41"/>
      <c r="B351" s="42"/>
      <c r="C351" s="207" t="s">
        <v>364</v>
      </c>
      <c r="D351" s="207" t="s">
        <v>131</v>
      </c>
      <c r="E351" s="208" t="s">
        <v>365</v>
      </c>
      <c r="F351" s="209" t="s">
        <v>366</v>
      </c>
      <c r="G351" s="210" t="s">
        <v>352</v>
      </c>
      <c r="H351" s="211">
        <v>15.199999999999999</v>
      </c>
      <c r="I351" s="212"/>
      <c r="J351" s="213">
        <f>ROUND(I351*H351,2)</f>
        <v>0</v>
      </c>
      <c r="K351" s="209" t="s">
        <v>135</v>
      </c>
      <c r="L351" s="47"/>
      <c r="M351" s="214" t="s">
        <v>19</v>
      </c>
      <c r="N351" s="215" t="s">
        <v>43</v>
      </c>
      <c r="O351" s="87"/>
      <c r="P351" s="216">
        <f>O351*H351</f>
        <v>0</v>
      </c>
      <c r="Q351" s="216">
        <v>0.010580000000000001</v>
      </c>
      <c r="R351" s="216">
        <f>Q351*H351</f>
        <v>0.16081600000000001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147</v>
      </c>
      <c r="AT351" s="218" t="s">
        <v>131</v>
      </c>
      <c r="AU351" s="218" t="s">
        <v>82</v>
      </c>
      <c r="AY351" s="20" t="s">
        <v>128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20" t="s">
        <v>80</v>
      </c>
      <c r="BK351" s="219">
        <f>ROUND(I351*H351,2)</f>
        <v>0</v>
      </c>
      <c r="BL351" s="20" t="s">
        <v>147</v>
      </c>
      <c r="BM351" s="218" t="s">
        <v>367</v>
      </c>
    </row>
    <row r="352" s="2" customFormat="1">
      <c r="A352" s="41"/>
      <c r="B352" s="42"/>
      <c r="C352" s="43"/>
      <c r="D352" s="220" t="s">
        <v>137</v>
      </c>
      <c r="E352" s="43"/>
      <c r="F352" s="221" t="s">
        <v>368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137</v>
      </c>
      <c r="AU352" s="20" t="s">
        <v>82</v>
      </c>
    </row>
    <row r="353" s="2" customFormat="1">
      <c r="A353" s="41"/>
      <c r="B353" s="42"/>
      <c r="C353" s="43"/>
      <c r="D353" s="225" t="s">
        <v>139</v>
      </c>
      <c r="E353" s="43"/>
      <c r="F353" s="226" t="s">
        <v>369</v>
      </c>
      <c r="G353" s="43"/>
      <c r="H353" s="43"/>
      <c r="I353" s="222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139</v>
      </c>
      <c r="AU353" s="20" t="s">
        <v>82</v>
      </c>
    </row>
    <row r="354" s="13" customFormat="1">
      <c r="A354" s="13"/>
      <c r="B354" s="227"/>
      <c r="C354" s="228"/>
      <c r="D354" s="220" t="s">
        <v>141</v>
      </c>
      <c r="E354" s="229" t="s">
        <v>19</v>
      </c>
      <c r="F354" s="230" t="s">
        <v>144</v>
      </c>
      <c r="G354" s="228"/>
      <c r="H354" s="229" t="s">
        <v>19</v>
      </c>
      <c r="I354" s="231"/>
      <c r="J354" s="228"/>
      <c r="K354" s="228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141</v>
      </c>
      <c r="AU354" s="236" t="s">
        <v>82</v>
      </c>
      <c r="AV354" s="13" t="s">
        <v>80</v>
      </c>
      <c r="AW354" s="13" t="s">
        <v>33</v>
      </c>
      <c r="AX354" s="13" t="s">
        <v>72</v>
      </c>
      <c r="AY354" s="236" t="s">
        <v>128</v>
      </c>
    </row>
    <row r="355" s="14" customFormat="1">
      <c r="A355" s="14"/>
      <c r="B355" s="237"/>
      <c r="C355" s="238"/>
      <c r="D355" s="220" t="s">
        <v>141</v>
      </c>
      <c r="E355" s="239" t="s">
        <v>19</v>
      </c>
      <c r="F355" s="240" t="s">
        <v>370</v>
      </c>
      <c r="G355" s="238"/>
      <c r="H355" s="241">
        <v>15.199999999999999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141</v>
      </c>
      <c r="AU355" s="247" t="s">
        <v>82</v>
      </c>
      <c r="AV355" s="14" t="s">
        <v>82</v>
      </c>
      <c r="AW355" s="14" t="s">
        <v>33</v>
      </c>
      <c r="AX355" s="14" t="s">
        <v>72</v>
      </c>
      <c r="AY355" s="247" t="s">
        <v>128</v>
      </c>
    </row>
    <row r="356" s="15" customFormat="1">
      <c r="A356" s="15"/>
      <c r="B356" s="248"/>
      <c r="C356" s="249"/>
      <c r="D356" s="220" t="s">
        <v>141</v>
      </c>
      <c r="E356" s="250" t="s">
        <v>19</v>
      </c>
      <c r="F356" s="251" t="s">
        <v>150</v>
      </c>
      <c r="G356" s="249"/>
      <c r="H356" s="252">
        <v>15.199999999999999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141</v>
      </c>
      <c r="AU356" s="258" t="s">
        <v>82</v>
      </c>
      <c r="AV356" s="15" t="s">
        <v>129</v>
      </c>
      <c r="AW356" s="15" t="s">
        <v>33</v>
      </c>
      <c r="AX356" s="15" t="s">
        <v>80</v>
      </c>
      <c r="AY356" s="258" t="s">
        <v>128</v>
      </c>
    </row>
    <row r="357" s="2" customFormat="1" ht="21.75" customHeight="1">
      <c r="A357" s="41"/>
      <c r="B357" s="42"/>
      <c r="C357" s="207" t="s">
        <v>371</v>
      </c>
      <c r="D357" s="207" t="s">
        <v>131</v>
      </c>
      <c r="E357" s="208" t="s">
        <v>372</v>
      </c>
      <c r="F357" s="209" t="s">
        <v>373</v>
      </c>
      <c r="G357" s="210" t="s">
        <v>155</v>
      </c>
      <c r="H357" s="211">
        <v>6.7519999999999998</v>
      </c>
      <c r="I357" s="212"/>
      <c r="J357" s="213">
        <f>ROUND(I357*H357,2)</f>
        <v>0</v>
      </c>
      <c r="K357" s="209" t="s">
        <v>135</v>
      </c>
      <c r="L357" s="47"/>
      <c r="M357" s="214" t="s">
        <v>19</v>
      </c>
      <c r="N357" s="215" t="s">
        <v>43</v>
      </c>
      <c r="O357" s="87"/>
      <c r="P357" s="216">
        <f>O357*H357</f>
        <v>0</v>
      </c>
      <c r="Q357" s="216">
        <v>0.01474</v>
      </c>
      <c r="R357" s="216">
        <f>Q357*H357</f>
        <v>0.099524479999999998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147</v>
      </c>
      <c r="AT357" s="218" t="s">
        <v>131</v>
      </c>
      <c r="AU357" s="218" t="s">
        <v>82</v>
      </c>
      <c r="AY357" s="20" t="s">
        <v>128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80</v>
      </c>
      <c r="BK357" s="219">
        <f>ROUND(I357*H357,2)</f>
        <v>0</v>
      </c>
      <c r="BL357" s="20" t="s">
        <v>147</v>
      </c>
      <c r="BM357" s="218" t="s">
        <v>374</v>
      </c>
    </row>
    <row r="358" s="2" customFormat="1">
      <c r="A358" s="41"/>
      <c r="B358" s="42"/>
      <c r="C358" s="43"/>
      <c r="D358" s="220" t="s">
        <v>137</v>
      </c>
      <c r="E358" s="43"/>
      <c r="F358" s="221" t="s">
        <v>375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137</v>
      </c>
      <c r="AU358" s="20" t="s">
        <v>82</v>
      </c>
    </row>
    <row r="359" s="2" customFormat="1">
      <c r="A359" s="41"/>
      <c r="B359" s="42"/>
      <c r="C359" s="43"/>
      <c r="D359" s="225" t="s">
        <v>139</v>
      </c>
      <c r="E359" s="43"/>
      <c r="F359" s="226" t="s">
        <v>376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139</v>
      </c>
      <c r="AU359" s="20" t="s">
        <v>82</v>
      </c>
    </row>
    <row r="360" s="13" customFormat="1">
      <c r="A360" s="13"/>
      <c r="B360" s="227"/>
      <c r="C360" s="228"/>
      <c r="D360" s="220" t="s">
        <v>141</v>
      </c>
      <c r="E360" s="229" t="s">
        <v>19</v>
      </c>
      <c r="F360" s="230" t="s">
        <v>142</v>
      </c>
      <c r="G360" s="228"/>
      <c r="H360" s="229" t="s">
        <v>19</v>
      </c>
      <c r="I360" s="231"/>
      <c r="J360" s="228"/>
      <c r="K360" s="228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141</v>
      </c>
      <c r="AU360" s="236" t="s">
        <v>82</v>
      </c>
      <c r="AV360" s="13" t="s">
        <v>80</v>
      </c>
      <c r="AW360" s="13" t="s">
        <v>33</v>
      </c>
      <c r="AX360" s="13" t="s">
        <v>72</v>
      </c>
      <c r="AY360" s="236" t="s">
        <v>128</v>
      </c>
    </row>
    <row r="361" s="13" customFormat="1">
      <c r="A361" s="13"/>
      <c r="B361" s="227"/>
      <c r="C361" s="228"/>
      <c r="D361" s="220" t="s">
        <v>141</v>
      </c>
      <c r="E361" s="229" t="s">
        <v>19</v>
      </c>
      <c r="F361" s="230" t="s">
        <v>377</v>
      </c>
      <c r="G361" s="228"/>
      <c r="H361" s="229" t="s">
        <v>19</v>
      </c>
      <c r="I361" s="231"/>
      <c r="J361" s="228"/>
      <c r="K361" s="228"/>
      <c r="L361" s="232"/>
      <c r="M361" s="233"/>
      <c r="N361" s="234"/>
      <c r="O361" s="234"/>
      <c r="P361" s="234"/>
      <c r="Q361" s="234"/>
      <c r="R361" s="234"/>
      <c r="S361" s="234"/>
      <c r="T361" s="23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6" t="s">
        <v>141</v>
      </c>
      <c r="AU361" s="236" t="s">
        <v>82</v>
      </c>
      <c r="AV361" s="13" t="s">
        <v>80</v>
      </c>
      <c r="AW361" s="13" t="s">
        <v>33</v>
      </c>
      <c r="AX361" s="13" t="s">
        <v>72</v>
      </c>
      <c r="AY361" s="236" t="s">
        <v>128</v>
      </c>
    </row>
    <row r="362" s="14" customFormat="1">
      <c r="A362" s="14"/>
      <c r="B362" s="237"/>
      <c r="C362" s="238"/>
      <c r="D362" s="220" t="s">
        <v>141</v>
      </c>
      <c r="E362" s="239" t="s">
        <v>19</v>
      </c>
      <c r="F362" s="240" t="s">
        <v>378</v>
      </c>
      <c r="G362" s="238"/>
      <c r="H362" s="241">
        <v>6.7519999999999998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141</v>
      </c>
      <c r="AU362" s="247" t="s">
        <v>82</v>
      </c>
      <c r="AV362" s="14" t="s">
        <v>82</v>
      </c>
      <c r="AW362" s="14" t="s">
        <v>33</v>
      </c>
      <c r="AX362" s="14" t="s">
        <v>72</v>
      </c>
      <c r="AY362" s="247" t="s">
        <v>128</v>
      </c>
    </row>
    <row r="363" s="15" customFormat="1">
      <c r="A363" s="15"/>
      <c r="B363" s="248"/>
      <c r="C363" s="249"/>
      <c r="D363" s="220" t="s">
        <v>141</v>
      </c>
      <c r="E363" s="250" t="s">
        <v>19</v>
      </c>
      <c r="F363" s="251" t="s">
        <v>150</v>
      </c>
      <c r="G363" s="249"/>
      <c r="H363" s="252">
        <v>6.7519999999999998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8" t="s">
        <v>141</v>
      </c>
      <c r="AU363" s="258" t="s">
        <v>82</v>
      </c>
      <c r="AV363" s="15" t="s">
        <v>129</v>
      </c>
      <c r="AW363" s="15" t="s">
        <v>33</v>
      </c>
      <c r="AX363" s="15" t="s">
        <v>80</v>
      </c>
      <c r="AY363" s="258" t="s">
        <v>128</v>
      </c>
    </row>
    <row r="364" s="2" customFormat="1" ht="33" customHeight="1">
      <c r="A364" s="41"/>
      <c r="B364" s="42"/>
      <c r="C364" s="207" t="s">
        <v>379</v>
      </c>
      <c r="D364" s="207" t="s">
        <v>131</v>
      </c>
      <c r="E364" s="208" t="s">
        <v>380</v>
      </c>
      <c r="F364" s="209" t="s">
        <v>381</v>
      </c>
      <c r="G364" s="210" t="s">
        <v>134</v>
      </c>
      <c r="H364" s="211">
        <v>1</v>
      </c>
      <c r="I364" s="212"/>
      <c r="J364" s="213">
        <f>ROUND(I364*H364,2)</f>
        <v>0</v>
      </c>
      <c r="K364" s="209" t="s">
        <v>135</v>
      </c>
      <c r="L364" s="47"/>
      <c r="M364" s="214" t="s">
        <v>19</v>
      </c>
      <c r="N364" s="215" t="s">
        <v>43</v>
      </c>
      <c r="O364" s="87"/>
      <c r="P364" s="216">
        <f>O364*H364</f>
        <v>0</v>
      </c>
      <c r="Q364" s="216">
        <v>5.0000000000000002E-05</v>
      </c>
      <c r="R364" s="216">
        <f>Q364*H364</f>
        <v>5.0000000000000002E-05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147</v>
      </c>
      <c r="AT364" s="218" t="s">
        <v>131</v>
      </c>
      <c r="AU364" s="218" t="s">
        <v>82</v>
      </c>
      <c r="AY364" s="20" t="s">
        <v>128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20" t="s">
        <v>80</v>
      </c>
      <c r="BK364" s="219">
        <f>ROUND(I364*H364,2)</f>
        <v>0</v>
      </c>
      <c r="BL364" s="20" t="s">
        <v>147</v>
      </c>
      <c r="BM364" s="218" t="s">
        <v>382</v>
      </c>
    </row>
    <row r="365" s="2" customFormat="1">
      <c r="A365" s="41"/>
      <c r="B365" s="42"/>
      <c r="C365" s="43"/>
      <c r="D365" s="220" t="s">
        <v>137</v>
      </c>
      <c r="E365" s="43"/>
      <c r="F365" s="221" t="s">
        <v>383</v>
      </c>
      <c r="G365" s="43"/>
      <c r="H365" s="43"/>
      <c r="I365" s="222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137</v>
      </c>
      <c r="AU365" s="20" t="s">
        <v>82</v>
      </c>
    </row>
    <row r="366" s="2" customFormat="1">
      <c r="A366" s="41"/>
      <c r="B366" s="42"/>
      <c r="C366" s="43"/>
      <c r="D366" s="225" t="s">
        <v>139</v>
      </c>
      <c r="E366" s="43"/>
      <c r="F366" s="226" t="s">
        <v>384</v>
      </c>
      <c r="G366" s="43"/>
      <c r="H366" s="43"/>
      <c r="I366" s="222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139</v>
      </c>
      <c r="AU366" s="20" t="s">
        <v>82</v>
      </c>
    </row>
    <row r="367" s="13" customFormat="1">
      <c r="A367" s="13"/>
      <c r="B367" s="227"/>
      <c r="C367" s="228"/>
      <c r="D367" s="220" t="s">
        <v>141</v>
      </c>
      <c r="E367" s="229" t="s">
        <v>19</v>
      </c>
      <c r="F367" s="230" t="s">
        <v>142</v>
      </c>
      <c r="G367" s="228"/>
      <c r="H367" s="229" t="s">
        <v>19</v>
      </c>
      <c r="I367" s="231"/>
      <c r="J367" s="228"/>
      <c r="K367" s="228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141</v>
      </c>
      <c r="AU367" s="236" t="s">
        <v>82</v>
      </c>
      <c r="AV367" s="13" t="s">
        <v>80</v>
      </c>
      <c r="AW367" s="13" t="s">
        <v>33</v>
      </c>
      <c r="AX367" s="13" t="s">
        <v>72</v>
      </c>
      <c r="AY367" s="236" t="s">
        <v>128</v>
      </c>
    </row>
    <row r="368" s="14" customFormat="1">
      <c r="A368" s="14"/>
      <c r="B368" s="237"/>
      <c r="C368" s="238"/>
      <c r="D368" s="220" t="s">
        <v>141</v>
      </c>
      <c r="E368" s="239" t="s">
        <v>19</v>
      </c>
      <c r="F368" s="240" t="s">
        <v>385</v>
      </c>
      <c r="G368" s="238"/>
      <c r="H368" s="241">
        <v>1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141</v>
      </c>
      <c r="AU368" s="247" t="s">
        <v>82</v>
      </c>
      <c r="AV368" s="14" t="s">
        <v>82</v>
      </c>
      <c r="AW368" s="14" t="s">
        <v>33</v>
      </c>
      <c r="AX368" s="14" t="s">
        <v>80</v>
      </c>
      <c r="AY368" s="247" t="s">
        <v>128</v>
      </c>
    </row>
    <row r="369" s="2" customFormat="1" ht="24.15" customHeight="1">
      <c r="A369" s="41"/>
      <c r="B369" s="42"/>
      <c r="C369" s="270" t="s">
        <v>386</v>
      </c>
      <c r="D369" s="270" t="s">
        <v>387</v>
      </c>
      <c r="E369" s="271" t="s">
        <v>388</v>
      </c>
      <c r="F369" s="272" t="s">
        <v>389</v>
      </c>
      <c r="G369" s="273" t="s">
        <v>134</v>
      </c>
      <c r="H369" s="274">
        <v>1</v>
      </c>
      <c r="I369" s="275"/>
      <c r="J369" s="276">
        <f>ROUND(I369*H369,2)</f>
        <v>0</v>
      </c>
      <c r="K369" s="272" t="s">
        <v>353</v>
      </c>
      <c r="L369" s="277"/>
      <c r="M369" s="278" t="s">
        <v>19</v>
      </c>
      <c r="N369" s="279" t="s">
        <v>43</v>
      </c>
      <c r="O369" s="87"/>
      <c r="P369" s="216">
        <f>O369*H369</f>
        <v>0</v>
      </c>
      <c r="Q369" s="216">
        <v>0.0066</v>
      </c>
      <c r="R369" s="216">
        <f>Q369*H369</f>
        <v>0.0066</v>
      </c>
      <c r="S369" s="216">
        <v>0</v>
      </c>
      <c r="T369" s="21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8" t="s">
        <v>390</v>
      </c>
      <c r="AT369" s="218" t="s">
        <v>387</v>
      </c>
      <c r="AU369" s="218" t="s">
        <v>82</v>
      </c>
      <c r="AY369" s="20" t="s">
        <v>128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20" t="s">
        <v>80</v>
      </c>
      <c r="BK369" s="219">
        <f>ROUND(I369*H369,2)</f>
        <v>0</v>
      </c>
      <c r="BL369" s="20" t="s">
        <v>147</v>
      </c>
      <c r="BM369" s="218" t="s">
        <v>391</v>
      </c>
    </row>
    <row r="370" s="2" customFormat="1">
      <c r="A370" s="41"/>
      <c r="B370" s="42"/>
      <c r="C370" s="43"/>
      <c r="D370" s="220" t="s">
        <v>137</v>
      </c>
      <c r="E370" s="43"/>
      <c r="F370" s="221" t="s">
        <v>389</v>
      </c>
      <c r="G370" s="43"/>
      <c r="H370" s="43"/>
      <c r="I370" s="222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137</v>
      </c>
      <c r="AU370" s="20" t="s">
        <v>82</v>
      </c>
    </row>
    <row r="371" s="2" customFormat="1" ht="33" customHeight="1">
      <c r="A371" s="41"/>
      <c r="B371" s="42"/>
      <c r="C371" s="207" t="s">
        <v>392</v>
      </c>
      <c r="D371" s="207" t="s">
        <v>131</v>
      </c>
      <c r="E371" s="208" t="s">
        <v>393</v>
      </c>
      <c r="F371" s="209" t="s">
        <v>394</v>
      </c>
      <c r="G371" s="210" t="s">
        <v>155</v>
      </c>
      <c r="H371" s="211">
        <v>7.0499999999999998</v>
      </c>
      <c r="I371" s="212"/>
      <c r="J371" s="213">
        <f>ROUND(I371*H371,2)</f>
        <v>0</v>
      </c>
      <c r="K371" s="209" t="s">
        <v>135</v>
      </c>
      <c r="L371" s="47"/>
      <c r="M371" s="214" t="s">
        <v>19</v>
      </c>
      <c r="N371" s="215" t="s">
        <v>43</v>
      </c>
      <c r="O371" s="87"/>
      <c r="P371" s="216">
        <f>O371*H371</f>
        <v>0</v>
      </c>
      <c r="Q371" s="216">
        <v>0.00117</v>
      </c>
      <c r="R371" s="216">
        <f>Q371*H371</f>
        <v>0.0082485000000000006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147</v>
      </c>
      <c r="AT371" s="218" t="s">
        <v>131</v>
      </c>
      <c r="AU371" s="218" t="s">
        <v>82</v>
      </c>
      <c r="AY371" s="20" t="s">
        <v>128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80</v>
      </c>
      <c r="BK371" s="219">
        <f>ROUND(I371*H371,2)</f>
        <v>0</v>
      </c>
      <c r="BL371" s="20" t="s">
        <v>147</v>
      </c>
      <c r="BM371" s="218" t="s">
        <v>395</v>
      </c>
    </row>
    <row r="372" s="2" customFormat="1">
      <c r="A372" s="41"/>
      <c r="B372" s="42"/>
      <c r="C372" s="43"/>
      <c r="D372" s="220" t="s">
        <v>137</v>
      </c>
      <c r="E372" s="43"/>
      <c r="F372" s="221" t="s">
        <v>396</v>
      </c>
      <c r="G372" s="43"/>
      <c r="H372" s="43"/>
      <c r="I372" s="222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137</v>
      </c>
      <c r="AU372" s="20" t="s">
        <v>82</v>
      </c>
    </row>
    <row r="373" s="2" customFormat="1">
      <c r="A373" s="41"/>
      <c r="B373" s="42"/>
      <c r="C373" s="43"/>
      <c r="D373" s="225" t="s">
        <v>139</v>
      </c>
      <c r="E373" s="43"/>
      <c r="F373" s="226" t="s">
        <v>397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139</v>
      </c>
      <c r="AU373" s="20" t="s">
        <v>82</v>
      </c>
    </row>
    <row r="374" s="13" customFormat="1">
      <c r="A374" s="13"/>
      <c r="B374" s="227"/>
      <c r="C374" s="228"/>
      <c r="D374" s="220" t="s">
        <v>141</v>
      </c>
      <c r="E374" s="229" t="s">
        <v>19</v>
      </c>
      <c r="F374" s="230" t="s">
        <v>142</v>
      </c>
      <c r="G374" s="228"/>
      <c r="H374" s="229" t="s">
        <v>19</v>
      </c>
      <c r="I374" s="231"/>
      <c r="J374" s="228"/>
      <c r="K374" s="228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141</v>
      </c>
      <c r="AU374" s="236" t="s">
        <v>82</v>
      </c>
      <c r="AV374" s="13" t="s">
        <v>80</v>
      </c>
      <c r="AW374" s="13" t="s">
        <v>33</v>
      </c>
      <c r="AX374" s="13" t="s">
        <v>72</v>
      </c>
      <c r="AY374" s="236" t="s">
        <v>128</v>
      </c>
    </row>
    <row r="375" s="14" customFormat="1">
      <c r="A375" s="14"/>
      <c r="B375" s="237"/>
      <c r="C375" s="238"/>
      <c r="D375" s="220" t="s">
        <v>141</v>
      </c>
      <c r="E375" s="239" t="s">
        <v>19</v>
      </c>
      <c r="F375" s="240" t="s">
        <v>363</v>
      </c>
      <c r="G375" s="238"/>
      <c r="H375" s="241">
        <v>4.2300000000000004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141</v>
      </c>
      <c r="AU375" s="247" t="s">
        <v>82</v>
      </c>
      <c r="AV375" s="14" t="s">
        <v>82</v>
      </c>
      <c r="AW375" s="14" t="s">
        <v>33</v>
      </c>
      <c r="AX375" s="14" t="s">
        <v>72</v>
      </c>
      <c r="AY375" s="247" t="s">
        <v>128</v>
      </c>
    </row>
    <row r="376" s="13" customFormat="1">
      <c r="A376" s="13"/>
      <c r="B376" s="227"/>
      <c r="C376" s="228"/>
      <c r="D376" s="220" t="s">
        <v>141</v>
      </c>
      <c r="E376" s="229" t="s">
        <v>19</v>
      </c>
      <c r="F376" s="230" t="s">
        <v>144</v>
      </c>
      <c r="G376" s="228"/>
      <c r="H376" s="229" t="s">
        <v>19</v>
      </c>
      <c r="I376" s="231"/>
      <c r="J376" s="228"/>
      <c r="K376" s="228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141</v>
      </c>
      <c r="AU376" s="236" t="s">
        <v>82</v>
      </c>
      <c r="AV376" s="13" t="s">
        <v>80</v>
      </c>
      <c r="AW376" s="13" t="s">
        <v>33</v>
      </c>
      <c r="AX376" s="13" t="s">
        <v>72</v>
      </c>
      <c r="AY376" s="236" t="s">
        <v>128</v>
      </c>
    </row>
    <row r="377" s="14" customFormat="1">
      <c r="A377" s="14"/>
      <c r="B377" s="237"/>
      <c r="C377" s="238"/>
      <c r="D377" s="220" t="s">
        <v>141</v>
      </c>
      <c r="E377" s="239" t="s">
        <v>19</v>
      </c>
      <c r="F377" s="240" t="s">
        <v>398</v>
      </c>
      <c r="G377" s="238"/>
      <c r="H377" s="241">
        <v>2.8199999999999998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141</v>
      </c>
      <c r="AU377" s="247" t="s">
        <v>82</v>
      </c>
      <c r="AV377" s="14" t="s">
        <v>82</v>
      </c>
      <c r="AW377" s="14" t="s">
        <v>33</v>
      </c>
      <c r="AX377" s="14" t="s">
        <v>72</v>
      </c>
      <c r="AY377" s="247" t="s">
        <v>128</v>
      </c>
    </row>
    <row r="378" s="15" customFormat="1">
      <c r="A378" s="15"/>
      <c r="B378" s="248"/>
      <c r="C378" s="249"/>
      <c r="D378" s="220" t="s">
        <v>141</v>
      </c>
      <c r="E378" s="250" t="s">
        <v>19</v>
      </c>
      <c r="F378" s="251" t="s">
        <v>150</v>
      </c>
      <c r="G378" s="249"/>
      <c r="H378" s="252">
        <v>7.0500000000000007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8" t="s">
        <v>141</v>
      </c>
      <c r="AU378" s="258" t="s">
        <v>82</v>
      </c>
      <c r="AV378" s="15" t="s">
        <v>129</v>
      </c>
      <c r="AW378" s="15" t="s">
        <v>33</v>
      </c>
      <c r="AX378" s="15" t="s">
        <v>80</v>
      </c>
      <c r="AY378" s="258" t="s">
        <v>128</v>
      </c>
    </row>
    <row r="379" s="2" customFormat="1" ht="33" customHeight="1">
      <c r="A379" s="41"/>
      <c r="B379" s="42"/>
      <c r="C379" s="270" t="s">
        <v>399</v>
      </c>
      <c r="D379" s="270" t="s">
        <v>387</v>
      </c>
      <c r="E379" s="271" t="s">
        <v>400</v>
      </c>
      <c r="F379" s="272" t="s">
        <v>401</v>
      </c>
      <c r="G379" s="273" t="s">
        <v>155</v>
      </c>
      <c r="H379" s="274">
        <v>7.4029999999999996</v>
      </c>
      <c r="I379" s="275"/>
      <c r="J379" s="276">
        <f>ROUND(I379*H379,2)</f>
        <v>0</v>
      </c>
      <c r="K379" s="272" t="s">
        <v>135</v>
      </c>
      <c r="L379" s="277"/>
      <c r="M379" s="278" t="s">
        <v>19</v>
      </c>
      <c r="N379" s="279" t="s">
        <v>43</v>
      </c>
      <c r="O379" s="87"/>
      <c r="P379" s="216">
        <f>O379*H379</f>
        <v>0</v>
      </c>
      <c r="Q379" s="216">
        <v>0.0016000000000000001</v>
      </c>
      <c r="R379" s="216">
        <f>Q379*H379</f>
        <v>0.011844799999999999</v>
      </c>
      <c r="S379" s="216">
        <v>0</v>
      </c>
      <c r="T379" s="217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8" t="s">
        <v>390</v>
      </c>
      <c r="AT379" s="218" t="s">
        <v>387</v>
      </c>
      <c r="AU379" s="218" t="s">
        <v>82</v>
      </c>
      <c r="AY379" s="20" t="s">
        <v>128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20" t="s">
        <v>80</v>
      </c>
      <c r="BK379" s="219">
        <f>ROUND(I379*H379,2)</f>
        <v>0</v>
      </c>
      <c r="BL379" s="20" t="s">
        <v>147</v>
      </c>
      <c r="BM379" s="218" t="s">
        <v>402</v>
      </c>
    </row>
    <row r="380" s="2" customFormat="1">
      <c r="A380" s="41"/>
      <c r="B380" s="42"/>
      <c r="C380" s="43"/>
      <c r="D380" s="220" t="s">
        <v>137</v>
      </c>
      <c r="E380" s="43"/>
      <c r="F380" s="221" t="s">
        <v>401</v>
      </c>
      <c r="G380" s="43"/>
      <c r="H380" s="43"/>
      <c r="I380" s="222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137</v>
      </c>
      <c r="AU380" s="20" t="s">
        <v>82</v>
      </c>
    </row>
    <row r="381" s="13" customFormat="1">
      <c r="A381" s="13"/>
      <c r="B381" s="227"/>
      <c r="C381" s="228"/>
      <c r="D381" s="220" t="s">
        <v>141</v>
      </c>
      <c r="E381" s="229" t="s">
        <v>19</v>
      </c>
      <c r="F381" s="230" t="s">
        <v>142</v>
      </c>
      <c r="G381" s="228"/>
      <c r="H381" s="229" t="s">
        <v>19</v>
      </c>
      <c r="I381" s="231"/>
      <c r="J381" s="228"/>
      <c r="K381" s="228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141</v>
      </c>
      <c r="AU381" s="236" t="s">
        <v>82</v>
      </c>
      <c r="AV381" s="13" t="s">
        <v>80</v>
      </c>
      <c r="AW381" s="13" t="s">
        <v>33</v>
      </c>
      <c r="AX381" s="13" t="s">
        <v>72</v>
      </c>
      <c r="AY381" s="236" t="s">
        <v>128</v>
      </c>
    </row>
    <row r="382" s="14" customFormat="1">
      <c r="A382" s="14"/>
      <c r="B382" s="237"/>
      <c r="C382" s="238"/>
      <c r="D382" s="220" t="s">
        <v>141</v>
      </c>
      <c r="E382" s="239" t="s">
        <v>19</v>
      </c>
      <c r="F382" s="240" t="s">
        <v>363</v>
      </c>
      <c r="G382" s="238"/>
      <c r="H382" s="241">
        <v>4.2300000000000004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7" t="s">
        <v>141</v>
      </c>
      <c r="AU382" s="247" t="s">
        <v>82</v>
      </c>
      <c r="AV382" s="14" t="s">
        <v>82</v>
      </c>
      <c r="AW382" s="14" t="s">
        <v>33</v>
      </c>
      <c r="AX382" s="14" t="s">
        <v>72</v>
      </c>
      <c r="AY382" s="247" t="s">
        <v>128</v>
      </c>
    </row>
    <row r="383" s="13" customFormat="1">
      <c r="A383" s="13"/>
      <c r="B383" s="227"/>
      <c r="C383" s="228"/>
      <c r="D383" s="220" t="s">
        <v>141</v>
      </c>
      <c r="E383" s="229" t="s">
        <v>19</v>
      </c>
      <c r="F383" s="230" t="s">
        <v>144</v>
      </c>
      <c r="G383" s="228"/>
      <c r="H383" s="229" t="s">
        <v>19</v>
      </c>
      <c r="I383" s="231"/>
      <c r="J383" s="228"/>
      <c r="K383" s="228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141</v>
      </c>
      <c r="AU383" s="236" t="s">
        <v>82</v>
      </c>
      <c r="AV383" s="13" t="s">
        <v>80</v>
      </c>
      <c r="AW383" s="13" t="s">
        <v>33</v>
      </c>
      <c r="AX383" s="13" t="s">
        <v>72</v>
      </c>
      <c r="AY383" s="236" t="s">
        <v>128</v>
      </c>
    </row>
    <row r="384" s="14" customFormat="1">
      <c r="A384" s="14"/>
      <c r="B384" s="237"/>
      <c r="C384" s="238"/>
      <c r="D384" s="220" t="s">
        <v>141</v>
      </c>
      <c r="E384" s="239" t="s">
        <v>19</v>
      </c>
      <c r="F384" s="240" t="s">
        <v>398</v>
      </c>
      <c r="G384" s="238"/>
      <c r="H384" s="241">
        <v>2.8199999999999998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7" t="s">
        <v>141</v>
      </c>
      <c r="AU384" s="247" t="s">
        <v>82</v>
      </c>
      <c r="AV384" s="14" t="s">
        <v>82</v>
      </c>
      <c r="AW384" s="14" t="s">
        <v>33</v>
      </c>
      <c r="AX384" s="14" t="s">
        <v>72</v>
      </c>
      <c r="AY384" s="247" t="s">
        <v>128</v>
      </c>
    </row>
    <row r="385" s="15" customFormat="1">
      <c r="A385" s="15"/>
      <c r="B385" s="248"/>
      <c r="C385" s="249"/>
      <c r="D385" s="220" t="s">
        <v>141</v>
      </c>
      <c r="E385" s="250" t="s">
        <v>19</v>
      </c>
      <c r="F385" s="251" t="s">
        <v>150</v>
      </c>
      <c r="G385" s="249"/>
      <c r="H385" s="252">
        <v>7.0500000000000007</v>
      </c>
      <c r="I385" s="253"/>
      <c r="J385" s="249"/>
      <c r="K385" s="249"/>
      <c r="L385" s="254"/>
      <c r="M385" s="255"/>
      <c r="N385" s="256"/>
      <c r="O385" s="256"/>
      <c r="P385" s="256"/>
      <c r="Q385" s="256"/>
      <c r="R385" s="256"/>
      <c r="S385" s="256"/>
      <c r="T385" s="257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8" t="s">
        <v>141</v>
      </c>
      <c r="AU385" s="258" t="s">
        <v>82</v>
      </c>
      <c r="AV385" s="15" t="s">
        <v>129</v>
      </c>
      <c r="AW385" s="15" t="s">
        <v>33</v>
      </c>
      <c r="AX385" s="15" t="s">
        <v>80</v>
      </c>
      <c r="AY385" s="258" t="s">
        <v>128</v>
      </c>
    </row>
    <row r="386" s="14" customFormat="1">
      <c r="A386" s="14"/>
      <c r="B386" s="237"/>
      <c r="C386" s="238"/>
      <c r="D386" s="220" t="s">
        <v>141</v>
      </c>
      <c r="E386" s="238"/>
      <c r="F386" s="240" t="s">
        <v>403</v>
      </c>
      <c r="G386" s="238"/>
      <c r="H386" s="241">
        <v>7.4029999999999996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141</v>
      </c>
      <c r="AU386" s="247" t="s">
        <v>82</v>
      </c>
      <c r="AV386" s="14" t="s">
        <v>82</v>
      </c>
      <c r="AW386" s="14" t="s">
        <v>4</v>
      </c>
      <c r="AX386" s="14" t="s">
        <v>80</v>
      </c>
      <c r="AY386" s="247" t="s">
        <v>128</v>
      </c>
    </row>
    <row r="387" s="2" customFormat="1" ht="24.15" customHeight="1">
      <c r="A387" s="41"/>
      <c r="B387" s="42"/>
      <c r="C387" s="207" t="s">
        <v>404</v>
      </c>
      <c r="D387" s="207" t="s">
        <v>131</v>
      </c>
      <c r="E387" s="208" t="s">
        <v>405</v>
      </c>
      <c r="F387" s="209" t="s">
        <v>406</v>
      </c>
      <c r="G387" s="210" t="s">
        <v>352</v>
      </c>
      <c r="H387" s="211">
        <v>21.920000000000002</v>
      </c>
      <c r="I387" s="212"/>
      <c r="J387" s="213">
        <f>ROUND(I387*H387,2)</f>
        <v>0</v>
      </c>
      <c r="K387" s="209" t="s">
        <v>135</v>
      </c>
      <c r="L387" s="47"/>
      <c r="M387" s="214" t="s">
        <v>19</v>
      </c>
      <c r="N387" s="215" t="s">
        <v>43</v>
      </c>
      <c r="O387" s="87"/>
      <c r="P387" s="216">
        <f>O387*H387</f>
        <v>0</v>
      </c>
      <c r="Q387" s="216">
        <v>0.00020000000000000001</v>
      </c>
      <c r="R387" s="216">
        <f>Q387*H387</f>
        <v>0.0043840000000000007</v>
      </c>
      <c r="S387" s="216">
        <v>0</v>
      </c>
      <c r="T387" s="217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18" t="s">
        <v>147</v>
      </c>
      <c r="AT387" s="218" t="s">
        <v>131</v>
      </c>
      <c r="AU387" s="218" t="s">
        <v>82</v>
      </c>
      <c r="AY387" s="20" t="s">
        <v>128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20" t="s">
        <v>80</v>
      </c>
      <c r="BK387" s="219">
        <f>ROUND(I387*H387,2)</f>
        <v>0</v>
      </c>
      <c r="BL387" s="20" t="s">
        <v>147</v>
      </c>
      <c r="BM387" s="218" t="s">
        <v>407</v>
      </c>
    </row>
    <row r="388" s="2" customFormat="1">
      <c r="A388" s="41"/>
      <c r="B388" s="42"/>
      <c r="C388" s="43"/>
      <c r="D388" s="220" t="s">
        <v>137</v>
      </c>
      <c r="E388" s="43"/>
      <c r="F388" s="221" t="s">
        <v>408</v>
      </c>
      <c r="G388" s="43"/>
      <c r="H388" s="43"/>
      <c r="I388" s="222"/>
      <c r="J388" s="43"/>
      <c r="K388" s="43"/>
      <c r="L388" s="47"/>
      <c r="M388" s="223"/>
      <c r="N388" s="22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20" t="s">
        <v>137</v>
      </c>
      <c r="AU388" s="20" t="s">
        <v>82</v>
      </c>
    </row>
    <row r="389" s="2" customFormat="1">
      <c r="A389" s="41"/>
      <c r="B389" s="42"/>
      <c r="C389" s="43"/>
      <c r="D389" s="225" t="s">
        <v>139</v>
      </c>
      <c r="E389" s="43"/>
      <c r="F389" s="226" t="s">
        <v>409</v>
      </c>
      <c r="G389" s="43"/>
      <c r="H389" s="43"/>
      <c r="I389" s="222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139</v>
      </c>
      <c r="AU389" s="20" t="s">
        <v>82</v>
      </c>
    </row>
    <row r="390" s="13" customFormat="1">
      <c r="A390" s="13"/>
      <c r="B390" s="227"/>
      <c r="C390" s="228"/>
      <c r="D390" s="220" t="s">
        <v>141</v>
      </c>
      <c r="E390" s="229" t="s">
        <v>19</v>
      </c>
      <c r="F390" s="230" t="s">
        <v>142</v>
      </c>
      <c r="G390" s="228"/>
      <c r="H390" s="229" t="s">
        <v>19</v>
      </c>
      <c r="I390" s="231"/>
      <c r="J390" s="228"/>
      <c r="K390" s="228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141</v>
      </c>
      <c r="AU390" s="236" t="s">
        <v>82</v>
      </c>
      <c r="AV390" s="13" t="s">
        <v>80</v>
      </c>
      <c r="AW390" s="13" t="s">
        <v>33</v>
      </c>
      <c r="AX390" s="13" t="s">
        <v>72</v>
      </c>
      <c r="AY390" s="236" t="s">
        <v>128</v>
      </c>
    </row>
    <row r="391" s="14" customFormat="1">
      <c r="A391" s="14"/>
      <c r="B391" s="237"/>
      <c r="C391" s="238"/>
      <c r="D391" s="220" t="s">
        <v>141</v>
      </c>
      <c r="E391" s="239" t="s">
        <v>19</v>
      </c>
      <c r="F391" s="240" t="s">
        <v>410</v>
      </c>
      <c r="G391" s="238"/>
      <c r="H391" s="241">
        <v>14.640000000000001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7" t="s">
        <v>141</v>
      </c>
      <c r="AU391" s="247" t="s">
        <v>82</v>
      </c>
      <c r="AV391" s="14" t="s">
        <v>82</v>
      </c>
      <c r="AW391" s="14" t="s">
        <v>33</v>
      </c>
      <c r="AX391" s="14" t="s">
        <v>72</v>
      </c>
      <c r="AY391" s="247" t="s">
        <v>128</v>
      </c>
    </row>
    <row r="392" s="16" customFormat="1">
      <c r="A392" s="16"/>
      <c r="B392" s="259"/>
      <c r="C392" s="260"/>
      <c r="D392" s="220" t="s">
        <v>141</v>
      </c>
      <c r="E392" s="261" t="s">
        <v>19</v>
      </c>
      <c r="F392" s="262" t="s">
        <v>187</v>
      </c>
      <c r="G392" s="260"/>
      <c r="H392" s="263">
        <v>14.640000000000001</v>
      </c>
      <c r="I392" s="264"/>
      <c r="J392" s="260"/>
      <c r="K392" s="260"/>
      <c r="L392" s="265"/>
      <c r="M392" s="266"/>
      <c r="N392" s="267"/>
      <c r="O392" s="267"/>
      <c r="P392" s="267"/>
      <c r="Q392" s="267"/>
      <c r="R392" s="267"/>
      <c r="S392" s="267"/>
      <c r="T392" s="268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69" t="s">
        <v>141</v>
      </c>
      <c r="AU392" s="269" t="s">
        <v>82</v>
      </c>
      <c r="AV392" s="16" t="s">
        <v>162</v>
      </c>
      <c r="AW392" s="16" t="s">
        <v>33</v>
      </c>
      <c r="AX392" s="16" t="s">
        <v>72</v>
      </c>
      <c r="AY392" s="269" t="s">
        <v>128</v>
      </c>
    </row>
    <row r="393" s="13" customFormat="1">
      <c r="A393" s="13"/>
      <c r="B393" s="227"/>
      <c r="C393" s="228"/>
      <c r="D393" s="220" t="s">
        <v>141</v>
      </c>
      <c r="E393" s="229" t="s">
        <v>19</v>
      </c>
      <c r="F393" s="230" t="s">
        <v>144</v>
      </c>
      <c r="G393" s="228"/>
      <c r="H393" s="229" t="s">
        <v>19</v>
      </c>
      <c r="I393" s="231"/>
      <c r="J393" s="228"/>
      <c r="K393" s="228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141</v>
      </c>
      <c r="AU393" s="236" t="s">
        <v>82</v>
      </c>
      <c r="AV393" s="13" t="s">
        <v>80</v>
      </c>
      <c r="AW393" s="13" t="s">
        <v>33</v>
      </c>
      <c r="AX393" s="13" t="s">
        <v>72</v>
      </c>
      <c r="AY393" s="236" t="s">
        <v>128</v>
      </c>
    </row>
    <row r="394" s="14" customFormat="1">
      <c r="A394" s="14"/>
      <c r="B394" s="237"/>
      <c r="C394" s="238"/>
      <c r="D394" s="220" t="s">
        <v>141</v>
      </c>
      <c r="E394" s="239" t="s">
        <v>19</v>
      </c>
      <c r="F394" s="240" t="s">
        <v>411</v>
      </c>
      <c r="G394" s="238"/>
      <c r="H394" s="241">
        <v>7.2800000000000002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141</v>
      </c>
      <c r="AU394" s="247" t="s">
        <v>82</v>
      </c>
      <c r="AV394" s="14" t="s">
        <v>82</v>
      </c>
      <c r="AW394" s="14" t="s">
        <v>33</v>
      </c>
      <c r="AX394" s="14" t="s">
        <v>72</v>
      </c>
      <c r="AY394" s="247" t="s">
        <v>128</v>
      </c>
    </row>
    <row r="395" s="16" customFormat="1">
      <c r="A395" s="16"/>
      <c r="B395" s="259"/>
      <c r="C395" s="260"/>
      <c r="D395" s="220" t="s">
        <v>141</v>
      </c>
      <c r="E395" s="261" t="s">
        <v>19</v>
      </c>
      <c r="F395" s="262" t="s">
        <v>187</v>
      </c>
      <c r="G395" s="260"/>
      <c r="H395" s="263">
        <v>7.2800000000000002</v>
      </c>
      <c r="I395" s="264"/>
      <c r="J395" s="260"/>
      <c r="K395" s="260"/>
      <c r="L395" s="265"/>
      <c r="M395" s="266"/>
      <c r="N395" s="267"/>
      <c r="O395" s="267"/>
      <c r="P395" s="267"/>
      <c r="Q395" s="267"/>
      <c r="R395" s="267"/>
      <c r="S395" s="267"/>
      <c r="T395" s="268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69" t="s">
        <v>141</v>
      </c>
      <c r="AU395" s="269" t="s">
        <v>82</v>
      </c>
      <c r="AV395" s="16" t="s">
        <v>162</v>
      </c>
      <c r="AW395" s="16" t="s">
        <v>33</v>
      </c>
      <c r="AX395" s="16" t="s">
        <v>72</v>
      </c>
      <c r="AY395" s="269" t="s">
        <v>128</v>
      </c>
    </row>
    <row r="396" s="15" customFormat="1">
      <c r="A396" s="15"/>
      <c r="B396" s="248"/>
      <c r="C396" s="249"/>
      <c r="D396" s="220" t="s">
        <v>141</v>
      </c>
      <c r="E396" s="250" t="s">
        <v>19</v>
      </c>
      <c r="F396" s="251" t="s">
        <v>150</v>
      </c>
      <c r="G396" s="249"/>
      <c r="H396" s="252">
        <v>21.920000000000002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8" t="s">
        <v>141</v>
      </c>
      <c r="AU396" s="258" t="s">
        <v>82</v>
      </c>
      <c r="AV396" s="15" t="s">
        <v>129</v>
      </c>
      <c r="AW396" s="15" t="s">
        <v>33</v>
      </c>
      <c r="AX396" s="15" t="s">
        <v>80</v>
      </c>
      <c r="AY396" s="258" t="s">
        <v>128</v>
      </c>
    </row>
    <row r="397" s="2" customFormat="1" ht="24.15" customHeight="1">
      <c r="A397" s="41"/>
      <c r="B397" s="42"/>
      <c r="C397" s="207" t="s">
        <v>390</v>
      </c>
      <c r="D397" s="207" t="s">
        <v>131</v>
      </c>
      <c r="E397" s="208" t="s">
        <v>412</v>
      </c>
      <c r="F397" s="209" t="s">
        <v>413</v>
      </c>
      <c r="G397" s="210" t="s">
        <v>293</v>
      </c>
      <c r="H397" s="211">
        <v>0.621</v>
      </c>
      <c r="I397" s="212"/>
      <c r="J397" s="213">
        <f>ROUND(I397*H397,2)</f>
        <v>0</v>
      </c>
      <c r="K397" s="209" t="s">
        <v>135</v>
      </c>
      <c r="L397" s="47"/>
      <c r="M397" s="214" t="s">
        <v>19</v>
      </c>
      <c r="N397" s="215" t="s">
        <v>43</v>
      </c>
      <c r="O397" s="87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147</v>
      </c>
      <c r="AT397" s="218" t="s">
        <v>131</v>
      </c>
      <c r="AU397" s="218" t="s">
        <v>82</v>
      </c>
      <c r="AY397" s="20" t="s">
        <v>128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20" t="s">
        <v>80</v>
      </c>
      <c r="BK397" s="219">
        <f>ROUND(I397*H397,2)</f>
        <v>0</v>
      </c>
      <c r="BL397" s="20" t="s">
        <v>147</v>
      </c>
      <c r="BM397" s="218" t="s">
        <v>414</v>
      </c>
    </row>
    <row r="398" s="2" customFormat="1">
      <c r="A398" s="41"/>
      <c r="B398" s="42"/>
      <c r="C398" s="43"/>
      <c r="D398" s="220" t="s">
        <v>137</v>
      </c>
      <c r="E398" s="43"/>
      <c r="F398" s="221" t="s">
        <v>415</v>
      </c>
      <c r="G398" s="43"/>
      <c r="H398" s="43"/>
      <c r="I398" s="222"/>
      <c r="J398" s="43"/>
      <c r="K398" s="43"/>
      <c r="L398" s="47"/>
      <c r="M398" s="223"/>
      <c r="N398" s="22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137</v>
      </c>
      <c r="AU398" s="20" t="s">
        <v>82</v>
      </c>
    </row>
    <row r="399" s="2" customFormat="1">
      <c r="A399" s="41"/>
      <c r="B399" s="42"/>
      <c r="C399" s="43"/>
      <c r="D399" s="225" t="s">
        <v>139</v>
      </c>
      <c r="E399" s="43"/>
      <c r="F399" s="226" t="s">
        <v>416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139</v>
      </c>
      <c r="AU399" s="20" t="s">
        <v>82</v>
      </c>
    </row>
    <row r="400" s="2" customFormat="1" ht="37.8" customHeight="1">
      <c r="A400" s="41"/>
      <c r="B400" s="42"/>
      <c r="C400" s="207" t="s">
        <v>417</v>
      </c>
      <c r="D400" s="207" t="s">
        <v>131</v>
      </c>
      <c r="E400" s="208" t="s">
        <v>418</v>
      </c>
      <c r="F400" s="209" t="s">
        <v>419</v>
      </c>
      <c r="G400" s="210" t="s">
        <v>293</v>
      </c>
      <c r="H400" s="211">
        <v>0.621</v>
      </c>
      <c r="I400" s="212"/>
      <c r="J400" s="213">
        <f>ROUND(I400*H400,2)</f>
        <v>0</v>
      </c>
      <c r="K400" s="209" t="s">
        <v>135</v>
      </c>
      <c r="L400" s="47"/>
      <c r="M400" s="214" t="s">
        <v>19</v>
      </c>
      <c r="N400" s="215" t="s">
        <v>43</v>
      </c>
      <c r="O400" s="87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18" t="s">
        <v>147</v>
      </c>
      <c r="AT400" s="218" t="s">
        <v>131</v>
      </c>
      <c r="AU400" s="218" t="s">
        <v>82</v>
      </c>
      <c r="AY400" s="20" t="s">
        <v>128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20" t="s">
        <v>80</v>
      </c>
      <c r="BK400" s="219">
        <f>ROUND(I400*H400,2)</f>
        <v>0</v>
      </c>
      <c r="BL400" s="20" t="s">
        <v>147</v>
      </c>
      <c r="BM400" s="218" t="s">
        <v>420</v>
      </c>
    </row>
    <row r="401" s="2" customFormat="1">
      <c r="A401" s="41"/>
      <c r="B401" s="42"/>
      <c r="C401" s="43"/>
      <c r="D401" s="220" t="s">
        <v>137</v>
      </c>
      <c r="E401" s="43"/>
      <c r="F401" s="221" t="s">
        <v>421</v>
      </c>
      <c r="G401" s="43"/>
      <c r="H401" s="43"/>
      <c r="I401" s="222"/>
      <c r="J401" s="43"/>
      <c r="K401" s="43"/>
      <c r="L401" s="47"/>
      <c r="M401" s="223"/>
      <c r="N401" s="224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20" t="s">
        <v>137</v>
      </c>
      <c r="AU401" s="20" t="s">
        <v>82</v>
      </c>
    </row>
    <row r="402" s="2" customFormat="1">
      <c r="A402" s="41"/>
      <c r="B402" s="42"/>
      <c r="C402" s="43"/>
      <c r="D402" s="225" t="s">
        <v>139</v>
      </c>
      <c r="E402" s="43"/>
      <c r="F402" s="226" t="s">
        <v>422</v>
      </c>
      <c r="G402" s="43"/>
      <c r="H402" s="43"/>
      <c r="I402" s="222"/>
      <c r="J402" s="43"/>
      <c r="K402" s="43"/>
      <c r="L402" s="47"/>
      <c r="M402" s="223"/>
      <c r="N402" s="22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20" t="s">
        <v>139</v>
      </c>
      <c r="AU402" s="20" t="s">
        <v>82</v>
      </c>
    </row>
    <row r="403" s="12" customFormat="1" ht="22.8" customHeight="1">
      <c r="A403" s="12"/>
      <c r="B403" s="191"/>
      <c r="C403" s="192"/>
      <c r="D403" s="193" t="s">
        <v>71</v>
      </c>
      <c r="E403" s="205" t="s">
        <v>423</v>
      </c>
      <c r="F403" s="205" t="s">
        <v>424</v>
      </c>
      <c r="G403" s="192"/>
      <c r="H403" s="192"/>
      <c r="I403" s="195"/>
      <c r="J403" s="206">
        <f>BK403</f>
        <v>0</v>
      </c>
      <c r="K403" s="192"/>
      <c r="L403" s="197"/>
      <c r="M403" s="198"/>
      <c r="N403" s="199"/>
      <c r="O403" s="199"/>
      <c r="P403" s="200">
        <f>SUM(P404:P425)</f>
        <v>0</v>
      </c>
      <c r="Q403" s="199"/>
      <c r="R403" s="200">
        <f>SUM(R404:R425)</f>
        <v>0</v>
      </c>
      <c r="S403" s="199"/>
      <c r="T403" s="201">
        <f>SUM(T404:T425)</f>
        <v>0.56242890000000001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2" t="s">
        <v>82</v>
      </c>
      <c r="AT403" s="203" t="s">
        <v>71</v>
      </c>
      <c r="AU403" s="203" t="s">
        <v>80</v>
      </c>
      <c r="AY403" s="202" t="s">
        <v>128</v>
      </c>
      <c r="BK403" s="204">
        <f>SUM(BK404:BK425)</f>
        <v>0</v>
      </c>
    </row>
    <row r="404" s="2" customFormat="1" ht="24.15" customHeight="1">
      <c r="A404" s="41"/>
      <c r="B404" s="42"/>
      <c r="C404" s="207" t="s">
        <v>425</v>
      </c>
      <c r="D404" s="207" t="s">
        <v>131</v>
      </c>
      <c r="E404" s="208" t="s">
        <v>426</v>
      </c>
      <c r="F404" s="209" t="s">
        <v>427</v>
      </c>
      <c r="G404" s="210" t="s">
        <v>155</v>
      </c>
      <c r="H404" s="211">
        <v>17.225999999999999</v>
      </c>
      <c r="I404" s="212"/>
      <c r="J404" s="213">
        <f>ROUND(I404*H404,2)</f>
        <v>0</v>
      </c>
      <c r="K404" s="209" t="s">
        <v>135</v>
      </c>
      <c r="L404" s="47"/>
      <c r="M404" s="214" t="s">
        <v>19</v>
      </c>
      <c r="N404" s="215" t="s">
        <v>43</v>
      </c>
      <c r="O404" s="87"/>
      <c r="P404" s="216">
        <f>O404*H404</f>
        <v>0</v>
      </c>
      <c r="Q404" s="216">
        <v>0</v>
      </c>
      <c r="R404" s="216">
        <f>Q404*H404</f>
        <v>0</v>
      </c>
      <c r="S404" s="216">
        <v>0.024649999999999998</v>
      </c>
      <c r="T404" s="217">
        <f>S404*H404</f>
        <v>0.42462089999999997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147</v>
      </c>
      <c r="AT404" s="218" t="s">
        <v>131</v>
      </c>
      <c r="AU404" s="218" t="s">
        <v>82</v>
      </c>
      <c r="AY404" s="20" t="s">
        <v>128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20" t="s">
        <v>80</v>
      </c>
      <c r="BK404" s="219">
        <f>ROUND(I404*H404,2)</f>
        <v>0</v>
      </c>
      <c r="BL404" s="20" t="s">
        <v>147</v>
      </c>
      <c r="BM404" s="218" t="s">
        <v>428</v>
      </c>
    </row>
    <row r="405" s="2" customFormat="1">
      <c r="A405" s="41"/>
      <c r="B405" s="42"/>
      <c r="C405" s="43"/>
      <c r="D405" s="220" t="s">
        <v>137</v>
      </c>
      <c r="E405" s="43"/>
      <c r="F405" s="221" t="s">
        <v>429</v>
      </c>
      <c r="G405" s="43"/>
      <c r="H405" s="43"/>
      <c r="I405" s="222"/>
      <c r="J405" s="43"/>
      <c r="K405" s="43"/>
      <c r="L405" s="47"/>
      <c r="M405" s="223"/>
      <c r="N405" s="22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137</v>
      </c>
      <c r="AU405" s="20" t="s">
        <v>82</v>
      </c>
    </row>
    <row r="406" s="2" customFormat="1">
      <c r="A406" s="41"/>
      <c r="B406" s="42"/>
      <c r="C406" s="43"/>
      <c r="D406" s="225" t="s">
        <v>139</v>
      </c>
      <c r="E406" s="43"/>
      <c r="F406" s="226" t="s">
        <v>430</v>
      </c>
      <c r="G406" s="43"/>
      <c r="H406" s="43"/>
      <c r="I406" s="222"/>
      <c r="J406" s="43"/>
      <c r="K406" s="43"/>
      <c r="L406" s="47"/>
      <c r="M406" s="223"/>
      <c r="N406" s="22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139</v>
      </c>
      <c r="AU406" s="20" t="s">
        <v>82</v>
      </c>
    </row>
    <row r="407" s="13" customFormat="1">
      <c r="A407" s="13"/>
      <c r="B407" s="227"/>
      <c r="C407" s="228"/>
      <c r="D407" s="220" t="s">
        <v>141</v>
      </c>
      <c r="E407" s="229" t="s">
        <v>19</v>
      </c>
      <c r="F407" s="230" t="s">
        <v>142</v>
      </c>
      <c r="G407" s="228"/>
      <c r="H407" s="229" t="s">
        <v>19</v>
      </c>
      <c r="I407" s="231"/>
      <c r="J407" s="228"/>
      <c r="K407" s="228"/>
      <c r="L407" s="232"/>
      <c r="M407" s="233"/>
      <c r="N407" s="234"/>
      <c r="O407" s="234"/>
      <c r="P407" s="234"/>
      <c r="Q407" s="234"/>
      <c r="R407" s="234"/>
      <c r="S407" s="234"/>
      <c r="T407" s="23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6" t="s">
        <v>141</v>
      </c>
      <c r="AU407" s="236" t="s">
        <v>82</v>
      </c>
      <c r="AV407" s="13" t="s">
        <v>80</v>
      </c>
      <c r="AW407" s="13" t="s">
        <v>33</v>
      </c>
      <c r="AX407" s="13" t="s">
        <v>72</v>
      </c>
      <c r="AY407" s="236" t="s">
        <v>128</v>
      </c>
    </row>
    <row r="408" s="13" customFormat="1">
      <c r="A408" s="13"/>
      <c r="B408" s="227"/>
      <c r="C408" s="228"/>
      <c r="D408" s="220" t="s">
        <v>141</v>
      </c>
      <c r="E408" s="229" t="s">
        <v>19</v>
      </c>
      <c r="F408" s="230" t="s">
        <v>431</v>
      </c>
      <c r="G408" s="228"/>
      <c r="H408" s="229" t="s">
        <v>19</v>
      </c>
      <c r="I408" s="231"/>
      <c r="J408" s="228"/>
      <c r="K408" s="228"/>
      <c r="L408" s="232"/>
      <c r="M408" s="233"/>
      <c r="N408" s="234"/>
      <c r="O408" s="234"/>
      <c r="P408" s="234"/>
      <c r="Q408" s="234"/>
      <c r="R408" s="234"/>
      <c r="S408" s="234"/>
      <c r="T408" s="23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6" t="s">
        <v>141</v>
      </c>
      <c r="AU408" s="236" t="s">
        <v>82</v>
      </c>
      <c r="AV408" s="13" t="s">
        <v>80</v>
      </c>
      <c r="AW408" s="13" t="s">
        <v>33</v>
      </c>
      <c r="AX408" s="13" t="s">
        <v>72</v>
      </c>
      <c r="AY408" s="236" t="s">
        <v>128</v>
      </c>
    </row>
    <row r="409" s="14" customFormat="1">
      <c r="A409" s="14"/>
      <c r="B409" s="237"/>
      <c r="C409" s="238"/>
      <c r="D409" s="220" t="s">
        <v>141</v>
      </c>
      <c r="E409" s="239" t="s">
        <v>19</v>
      </c>
      <c r="F409" s="240" t="s">
        <v>432</v>
      </c>
      <c r="G409" s="238"/>
      <c r="H409" s="241">
        <v>3.452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141</v>
      </c>
      <c r="AU409" s="247" t="s">
        <v>82</v>
      </c>
      <c r="AV409" s="14" t="s">
        <v>82</v>
      </c>
      <c r="AW409" s="14" t="s">
        <v>33</v>
      </c>
      <c r="AX409" s="14" t="s">
        <v>72</v>
      </c>
      <c r="AY409" s="247" t="s">
        <v>128</v>
      </c>
    </row>
    <row r="410" s="14" customFormat="1">
      <c r="A410" s="14"/>
      <c r="B410" s="237"/>
      <c r="C410" s="238"/>
      <c r="D410" s="220" t="s">
        <v>141</v>
      </c>
      <c r="E410" s="239" t="s">
        <v>19</v>
      </c>
      <c r="F410" s="240" t="s">
        <v>433</v>
      </c>
      <c r="G410" s="238"/>
      <c r="H410" s="241">
        <v>8.6549999999999994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141</v>
      </c>
      <c r="AU410" s="247" t="s">
        <v>82</v>
      </c>
      <c r="AV410" s="14" t="s">
        <v>82</v>
      </c>
      <c r="AW410" s="14" t="s">
        <v>33</v>
      </c>
      <c r="AX410" s="14" t="s">
        <v>72</v>
      </c>
      <c r="AY410" s="247" t="s">
        <v>128</v>
      </c>
    </row>
    <row r="411" s="14" customFormat="1">
      <c r="A411" s="14"/>
      <c r="B411" s="237"/>
      <c r="C411" s="238"/>
      <c r="D411" s="220" t="s">
        <v>141</v>
      </c>
      <c r="E411" s="239" t="s">
        <v>19</v>
      </c>
      <c r="F411" s="240" t="s">
        <v>434</v>
      </c>
      <c r="G411" s="238"/>
      <c r="H411" s="241">
        <v>1.069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141</v>
      </c>
      <c r="AU411" s="247" t="s">
        <v>82</v>
      </c>
      <c r="AV411" s="14" t="s">
        <v>82</v>
      </c>
      <c r="AW411" s="14" t="s">
        <v>33</v>
      </c>
      <c r="AX411" s="14" t="s">
        <v>72</v>
      </c>
      <c r="AY411" s="247" t="s">
        <v>128</v>
      </c>
    </row>
    <row r="412" s="14" customFormat="1">
      <c r="A412" s="14"/>
      <c r="B412" s="237"/>
      <c r="C412" s="238"/>
      <c r="D412" s="220" t="s">
        <v>141</v>
      </c>
      <c r="E412" s="239" t="s">
        <v>19</v>
      </c>
      <c r="F412" s="240" t="s">
        <v>435</v>
      </c>
      <c r="G412" s="238"/>
      <c r="H412" s="241">
        <v>3.0430000000000001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7" t="s">
        <v>141</v>
      </c>
      <c r="AU412" s="247" t="s">
        <v>82</v>
      </c>
      <c r="AV412" s="14" t="s">
        <v>82</v>
      </c>
      <c r="AW412" s="14" t="s">
        <v>33</v>
      </c>
      <c r="AX412" s="14" t="s">
        <v>72</v>
      </c>
      <c r="AY412" s="247" t="s">
        <v>128</v>
      </c>
    </row>
    <row r="413" s="14" customFormat="1">
      <c r="A413" s="14"/>
      <c r="B413" s="237"/>
      <c r="C413" s="238"/>
      <c r="D413" s="220" t="s">
        <v>141</v>
      </c>
      <c r="E413" s="239" t="s">
        <v>19</v>
      </c>
      <c r="F413" s="240" t="s">
        <v>436</v>
      </c>
      <c r="G413" s="238"/>
      <c r="H413" s="241">
        <v>1.0069999999999999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141</v>
      </c>
      <c r="AU413" s="247" t="s">
        <v>82</v>
      </c>
      <c r="AV413" s="14" t="s">
        <v>82</v>
      </c>
      <c r="AW413" s="14" t="s">
        <v>33</v>
      </c>
      <c r="AX413" s="14" t="s">
        <v>72</v>
      </c>
      <c r="AY413" s="247" t="s">
        <v>128</v>
      </c>
    </row>
    <row r="414" s="15" customFormat="1">
      <c r="A414" s="15"/>
      <c r="B414" s="248"/>
      <c r="C414" s="249"/>
      <c r="D414" s="220" t="s">
        <v>141</v>
      </c>
      <c r="E414" s="250" t="s">
        <v>19</v>
      </c>
      <c r="F414" s="251" t="s">
        <v>150</v>
      </c>
      <c r="G414" s="249"/>
      <c r="H414" s="252">
        <v>17.225999999999999</v>
      </c>
      <c r="I414" s="253"/>
      <c r="J414" s="249"/>
      <c r="K414" s="249"/>
      <c r="L414" s="254"/>
      <c r="M414" s="255"/>
      <c r="N414" s="256"/>
      <c r="O414" s="256"/>
      <c r="P414" s="256"/>
      <c r="Q414" s="256"/>
      <c r="R414" s="256"/>
      <c r="S414" s="256"/>
      <c r="T414" s="25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8" t="s">
        <v>141</v>
      </c>
      <c r="AU414" s="258" t="s">
        <v>82</v>
      </c>
      <c r="AV414" s="15" t="s">
        <v>129</v>
      </c>
      <c r="AW414" s="15" t="s">
        <v>33</v>
      </c>
      <c r="AX414" s="15" t="s">
        <v>80</v>
      </c>
      <c r="AY414" s="258" t="s">
        <v>128</v>
      </c>
    </row>
    <row r="415" s="2" customFormat="1" ht="24.15" customHeight="1">
      <c r="A415" s="41"/>
      <c r="B415" s="42"/>
      <c r="C415" s="207" t="s">
        <v>437</v>
      </c>
      <c r="D415" s="207" t="s">
        <v>131</v>
      </c>
      <c r="E415" s="208" t="s">
        <v>438</v>
      </c>
      <c r="F415" s="209" t="s">
        <v>439</v>
      </c>
      <c r="G415" s="210" t="s">
        <v>155</v>
      </c>
      <c r="H415" s="211">
        <v>17.225999999999999</v>
      </c>
      <c r="I415" s="212"/>
      <c r="J415" s="213">
        <f>ROUND(I415*H415,2)</f>
        <v>0</v>
      </c>
      <c r="K415" s="209" t="s">
        <v>135</v>
      </c>
      <c r="L415" s="47"/>
      <c r="M415" s="214" t="s">
        <v>19</v>
      </c>
      <c r="N415" s="215" t="s">
        <v>43</v>
      </c>
      <c r="O415" s="87"/>
      <c r="P415" s="216">
        <f>O415*H415</f>
        <v>0</v>
      </c>
      <c r="Q415" s="216">
        <v>0</v>
      </c>
      <c r="R415" s="216">
        <f>Q415*H415</f>
        <v>0</v>
      </c>
      <c r="S415" s="216">
        <v>0.0080000000000000002</v>
      </c>
      <c r="T415" s="217">
        <f>S415*H415</f>
        <v>0.13780799999999999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18" t="s">
        <v>147</v>
      </c>
      <c r="AT415" s="218" t="s">
        <v>131</v>
      </c>
      <c r="AU415" s="218" t="s">
        <v>82</v>
      </c>
      <c r="AY415" s="20" t="s">
        <v>128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20" t="s">
        <v>80</v>
      </c>
      <c r="BK415" s="219">
        <f>ROUND(I415*H415,2)</f>
        <v>0</v>
      </c>
      <c r="BL415" s="20" t="s">
        <v>147</v>
      </c>
      <c r="BM415" s="218" t="s">
        <v>440</v>
      </c>
    </row>
    <row r="416" s="2" customFormat="1">
      <c r="A416" s="41"/>
      <c r="B416" s="42"/>
      <c r="C416" s="43"/>
      <c r="D416" s="220" t="s">
        <v>137</v>
      </c>
      <c r="E416" s="43"/>
      <c r="F416" s="221" t="s">
        <v>441</v>
      </c>
      <c r="G416" s="43"/>
      <c r="H416" s="43"/>
      <c r="I416" s="222"/>
      <c r="J416" s="43"/>
      <c r="K416" s="43"/>
      <c r="L416" s="47"/>
      <c r="M416" s="223"/>
      <c r="N416" s="224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20" t="s">
        <v>137</v>
      </c>
      <c r="AU416" s="20" t="s">
        <v>82</v>
      </c>
    </row>
    <row r="417" s="2" customFormat="1">
      <c r="A417" s="41"/>
      <c r="B417" s="42"/>
      <c r="C417" s="43"/>
      <c r="D417" s="225" t="s">
        <v>139</v>
      </c>
      <c r="E417" s="43"/>
      <c r="F417" s="226" t="s">
        <v>442</v>
      </c>
      <c r="G417" s="43"/>
      <c r="H417" s="43"/>
      <c r="I417" s="222"/>
      <c r="J417" s="43"/>
      <c r="K417" s="43"/>
      <c r="L417" s="47"/>
      <c r="M417" s="223"/>
      <c r="N417" s="22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139</v>
      </c>
      <c r="AU417" s="20" t="s">
        <v>82</v>
      </c>
    </row>
    <row r="418" s="13" customFormat="1">
      <c r="A418" s="13"/>
      <c r="B418" s="227"/>
      <c r="C418" s="228"/>
      <c r="D418" s="220" t="s">
        <v>141</v>
      </c>
      <c r="E418" s="229" t="s">
        <v>19</v>
      </c>
      <c r="F418" s="230" t="s">
        <v>142</v>
      </c>
      <c r="G418" s="228"/>
      <c r="H418" s="229" t="s">
        <v>19</v>
      </c>
      <c r="I418" s="231"/>
      <c r="J418" s="228"/>
      <c r="K418" s="228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141</v>
      </c>
      <c r="AU418" s="236" t="s">
        <v>82</v>
      </c>
      <c r="AV418" s="13" t="s">
        <v>80</v>
      </c>
      <c r="AW418" s="13" t="s">
        <v>33</v>
      </c>
      <c r="AX418" s="13" t="s">
        <v>72</v>
      </c>
      <c r="AY418" s="236" t="s">
        <v>128</v>
      </c>
    </row>
    <row r="419" s="13" customFormat="1">
      <c r="A419" s="13"/>
      <c r="B419" s="227"/>
      <c r="C419" s="228"/>
      <c r="D419" s="220" t="s">
        <v>141</v>
      </c>
      <c r="E419" s="229" t="s">
        <v>19</v>
      </c>
      <c r="F419" s="230" t="s">
        <v>431</v>
      </c>
      <c r="G419" s="228"/>
      <c r="H419" s="229" t="s">
        <v>19</v>
      </c>
      <c r="I419" s="231"/>
      <c r="J419" s="228"/>
      <c r="K419" s="228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141</v>
      </c>
      <c r="AU419" s="236" t="s">
        <v>82</v>
      </c>
      <c r="AV419" s="13" t="s">
        <v>80</v>
      </c>
      <c r="AW419" s="13" t="s">
        <v>33</v>
      </c>
      <c r="AX419" s="13" t="s">
        <v>72</v>
      </c>
      <c r="AY419" s="236" t="s">
        <v>128</v>
      </c>
    </row>
    <row r="420" s="14" customFormat="1">
      <c r="A420" s="14"/>
      <c r="B420" s="237"/>
      <c r="C420" s="238"/>
      <c r="D420" s="220" t="s">
        <v>141</v>
      </c>
      <c r="E420" s="239" t="s">
        <v>19</v>
      </c>
      <c r="F420" s="240" t="s">
        <v>432</v>
      </c>
      <c r="G420" s="238"/>
      <c r="H420" s="241">
        <v>3.452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141</v>
      </c>
      <c r="AU420" s="247" t="s">
        <v>82</v>
      </c>
      <c r="AV420" s="14" t="s">
        <v>82</v>
      </c>
      <c r="AW420" s="14" t="s">
        <v>33</v>
      </c>
      <c r="AX420" s="14" t="s">
        <v>72</v>
      </c>
      <c r="AY420" s="247" t="s">
        <v>128</v>
      </c>
    </row>
    <row r="421" s="14" customFormat="1">
      <c r="A421" s="14"/>
      <c r="B421" s="237"/>
      <c r="C421" s="238"/>
      <c r="D421" s="220" t="s">
        <v>141</v>
      </c>
      <c r="E421" s="239" t="s">
        <v>19</v>
      </c>
      <c r="F421" s="240" t="s">
        <v>433</v>
      </c>
      <c r="G421" s="238"/>
      <c r="H421" s="241">
        <v>8.6549999999999994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141</v>
      </c>
      <c r="AU421" s="247" t="s">
        <v>82</v>
      </c>
      <c r="AV421" s="14" t="s">
        <v>82</v>
      </c>
      <c r="AW421" s="14" t="s">
        <v>33</v>
      </c>
      <c r="AX421" s="14" t="s">
        <v>72</v>
      </c>
      <c r="AY421" s="247" t="s">
        <v>128</v>
      </c>
    </row>
    <row r="422" s="14" customFormat="1">
      <c r="A422" s="14"/>
      <c r="B422" s="237"/>
      <c r="C422" s="238"/>
      <c r="D422" s="220" t="s">
        <v>141</v>
      </c>
      <c r="E422" s="239" t="s">
        <v>19</v>
      </c>
      <c r="F422" s="240" t="s">
        <v>434</v>
      </c>
      <c r="G422" s="238"/>
      <c r="H422" s="241">
        <v>1.069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141</v>
      </c>
      <c r="AU422" s="247" t="s">
        <v>82</v>
      </c>
      <c r="AV422" s="14" t="s">
        <v>82</v>
      </c>
      <c r="AW422" s="14" t="s">
        <v>33</v>
      </c>
      <c r="AX422" s="14" t="s">
        <v>72</v>
      </c>
      <c r="AY422" s="247" t="s">
        <v>128</v>
      </c>
    </row>
    <row r="423" s="14" customFormat="1">
      <c r="A423" s="14"/>
      <c r="B423" s="237"/>
      <c r="C423" s="238"/>
      <c r="D423" s="220" t="s">
        <v>141</v>
      </c>
      <c r="E423" s="239" t="s">
        <v>19</v>
      </c>
      <c r="F423" s="240" t="s">
        <v>435</v>
      </c>
      <c r="G423" s="238"/>
      <c r="H423" s="241">
        <v>3.0430000000000001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7" t="s">
        <v>141</v>
      </c>
      <c r="AU423" s="247" t="s">
        <v>82</v>
      </c>
      <c r="AV423" s="14" t="s">
        <v>82</v>
      </c>
      <c r="AW423" s="14" t="s">
        <v>33</v>
      </c>
      <c r="AX423" s="14" t="s">
        <v>72</v>
      </c>
      <c r="AY423" s="247" t="s">
        <v>128</v>
      </c>
    </row>
    <row r="424" s="14" customFormat="1">
      <c r="A424" s="14"/>
      <c r="B424" s="237"/>
      <c r="C424" s="238"/>
      <c r="D424" s="220" t="s">
        <v>141</v>
      </c>
      <c r="E424" s="239" t="s">
        <v>19</v>
      </c>
      <c r="F424" s="240" t="s">
        <v>436</v>
      </c>
      <c r="G424" s="238"/>
      <c r="H424" s="241">
        <v>1.0069999999999999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141</v>
      </c>
      <c r="AU424" s="247" t="s">
        <v>82</v>
      </c>
      <c r="AV424" s="14" t="s">
        <v>82</v>
      </c>
      <c r="AW424" s="14" t="s">
        <v>33</v>
      </c>
      <c r="AX424" s="14" t="s">
        <v>72</v>
      </c>
      <c r="AY424" s="247" t="s">
        <v>128</v>
      </c>
    </row>
    <row r="425" s="15" customFormat="1">
      <c r="A425" s="15"/>
      <c r="B425" s="248"/>
      <c r="C425" s="249"/>
      <c r="D425" s="220" t="s">
        <v>141</v>
      </c>
      <c r="E425" s="250" t="s">
        <v>19</v>
      </c>
      <c r="F425" s="251" t="s">
        <v>150</v>
      </c>
      <c r="G425" s="249"/>
      <c r="H425" s="252">
        <v>17.225999999999999</v>
      </c>
      <c r="I425" s="253"/>
      <c r="J425" s="249"/>
      <c r="K425" s="249"/>
      <c r="L425" s="254"/>
      <c r="M425" s="255"/>
      <c r="N425" s="256"/>
      <c r="O425" s="256"/>
      <c r="P425" s="256"/>
      <c r="Q425" s="256"/>
      <c r="R425" s="256"/>
      <c r="S425" s="256"/>
      <c r="T425" s="257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8" t="s">
        <v>141</v>
      </c>
      <c r="AU425" s="258" t="s">
        <v>82</v>
      </c>
      <c r="AV425" s="15" t="s">
        <v>129</v>
      </c>
      <c r="AW425" s="15" t="s">
        <v>33</v>
      </c>
      <c r="AX425" s="15" t="s">
        <v>80</v>
      </c>
      <c r="AY425" s="258" t="s">
        <v>128</v>
      </c>
    </row>
    <row r="426" s="12" customFormat="1" ht="22.8" customHeight="1">
      <c r="A426" s="12"/>
      <c r="B426" s="191"/>
      <c r="C426" s="192"/>
      <c r="D426" s="193" t="s">
        <v>71</v>
      </c>
      <c r="E426" s="205" t="s">
        <v>443</v>
      </c>
      <c r="F426" s="205" t="s">
        <v>444</v>
      </c>
      <c r="G426" s="192"/>
      <c r="H426" s="192"/>
      <c r="I426" s="195"/>
      <c r="J426" s="206">
        <f>BK426</f>
        <v>0</v>
      </c>
      <c r="K426" s="192"/>
      <c r="L426" s="197"/>
      <c r="M426" s="198"/>
      <c r="N426" s="199"/>
      <c r="O426" s="199"/>
      <c r="P426" s="200">
        <f>SUM(P427:P665)</f>
        <v>0</v>
      </c>
      <c r="Q426" s="199"/>
      <c r="R426" s="200">
        <f>SUM(R427:R665)</f>
        <v>3.5888717799999998</v>
      </c>
      <c r="S426" s="199"/>
      <c r="T426" s="201">
        <f>SUM(T427:T665)</f>
        <v>6.5737568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2" t="s">
        <v>82</v>
      </c>
      <c r="AT426" s="203" t="s">
        <v>71</v>
      </c>
      <c r="AU426" s="203" t="s">
        <v>80</v>
      </c>
      <c r="AY426" s="202" t="s">
        <v>128</v>
      </c>
      <c r="BK426" s="204">
        <f>SUM(BK427:BK665)</f>
        <v>0</v>
      </c>
    </row>
    <row r="427" s="2" customFormat="1" ht="16.5" customHeight="1">
      <c r="A427" s="41"/>
      <c r="B427" s="42"/>
      <c r="C427" s="207" t="s">
        <v>445</v>
      </c>
      <c r="D427" s="207" t="s">
        <v>131</v>
      </c>
      <c r="E427" s="208" t="s">
        <v>446</v>
      </c>
      <c r="F427" s="209" t="s">
        <v>447</v>
      </c>
      <c r="G427" s="210" t="s">
        <v>155</v>
      </c>
      <c r="H427" s="211">
        <v>79.040000000000006</v>
      </c>
      <c r="I427" s="212"/>
      <c r="J427" s="213">
        <f>ROUND(I427*H427,2)</f>
        <v>0</v>
      </c>
      <c r="K427" s="209" t="s">
        <v>135</v>
      </c>
      <c r="L427" s="47"/>
      <c r="M427" s="214" t="s">
        <v>19</v>
      </c>
      <c r="N427" s="215" t="s">
        <v>43</v>
      </c>
      <c r="O427" s="87"/>
      <c r="P427" s="216">
        <f>O427*H427</f>
        <v>0</v>
      </c>
      <c r="Q427" s="216">
        <v>0</v>
      </c>
      <c r="R427" s="216">
        <f>Q427*H427</f>
        <v>0</v>
      </c>
      <c r="S427" s="216">
        <v>0</v>
      </c>
      <c r="T427" s="217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18" t="s">
        <v>147</v>
      </c>
      <c r="AT427" s="218" t="s">
        <v>131</v>
      </c>
      <c r="AU427" s="218" t="s">
        <v>82</v>
      </c>
      <c r="AY427" s="20" t="s">
        <v>128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20" t="s">
        <v>80</v>
      </c>
      <c r="BK427" s="219">
        <f>ROUND(I427*H427,2)</f>
        <v>0</v>
      </c>
      <c r="BL427" s="20" t="s">
        <v>147</v>
      </c>
      <c r="BM427" s="218" t="s">
        <v>448</v>
      </c>
    </row>
    <row r="428" s="2" customFormat="1">
      <c r="A428" s="41"/>
      <c r="B428" s="42"/>
      <c r="C428" s="43"/>
      <c r="D428" s="220" t="s">
        <v>137</v>
      </c>
      <c r="E428" s="43"/>
      <c r="F428" s="221" t="s">
        <v>449</v>
      </c>
      <c r="G428" s="43"/>
      <c r="H428" s="43"/>
      <c r="I428" s="222"/>
      <c r="J428" s="43"/>
      <c r="K428" s="43"/>
      <c r="L428" s="47"/>
      <c r="M428" s="223"/>
      <c r="N428" s="22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137</v>
      </c>
      <c r="AU428" s="20" t="s">
        <v>82</v>
      </c>
    </row>
    <row r="429" s="2" customFormat="1">
      <c r="A429" s="41"/>
      <c r="B429" s="42"/>
      <c r="C429" s="43"/>
      <c r="D429" s="225" t="s">
        <v>139</v>
      </c>
      <c r="E429" s="43"/>
      <c r="F429" s="226" t="s">
        <v>450</v>
      </c>
      <c r="G429" s="43"/>
      <c r="H429" s="43"/>
      <c r="I429" s="222"/>
      <c r="J429" s="43"/>
      <c r="K429" s="43"/>
      <c r="L429" s="47"/>
      <c r="M429" s="223"/>
      <c r="N429" s="224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20" t="s">
        <v>139</v>
      </c>
      <c r="AU429" s="20" t="s">
        <v>82</v>
      </c>
    </row>
    <row r="430" s="13" customFormat="1">
      <c r="A430" s="13"/>
      <c r="B430" s="227"/>
      <c r="C430" s="228"/>
      <c r="D430" s="220" t="s">
        <v>141</v>
      </c>
      <c r="E430" s="229" t="s">
        <v>19</v>
      </c>
      <c r="F430" s="230" t="s">
        <v>142</v>
      </c>
      <c r="G430" s="228"/>
      <c r="H430" s="229" t="s">
        <v>19</v>
      </c>
      <c r="I430" s="231"/>
      <c r="J430" s="228"/>
      <c r="K430" s="228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141</v>
      </c>
      <c r="AU430" s="236" t="s">
        <v>82</v>
      </c>
      <c r="AV430" s="13" t="s">
        <v>80</v>
      </c>
      <c r="AW430" s="13" t="s">
        <v>33</v>
      </c>
      <c r="AX430" s="13" t="s">
        <v>72</v>
      </c>
      <c r="AY430" s="236" t="s">
        <v>128</v>
      </c>
    </row>
    <row r="431" s="13" customFormat="1">
      <c r="A431" s="13"/>
      <c r="B431" s="227"/>
      <c r="C431" s="228"/>
      <c r="D431" s="220" t="s">
        <v>141</v>
      </c>
      <c r="E431" s="229" t="s">
        <v>19</v>
      </c>
      <c r="F431" s="230" t="s">
        <v>451</v>
      </c>
      <c r="G431" s="228"/>
      <c r="H431" s="229" t="s">
        <v>19</v>
      </c>
      <c r="I431" s="231"/>
      <c r="J431" s="228"/>
      <c r="K431" s="228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141</v>
      </c>
      <c r="AU431" s="236" t="s">
        <v>82</v>
      </c>
      <c r="AV431" s="13" t="s">
        <v>80</v>
      </c>
      <c r="AW431" s="13" t="s">
        <v>33</v>
      </c>
      <c r="AX431" s="13" t="s">
        <v>72</v>
      </c>
      <c r="AY431" s="236" t="s">
        <v>128</v>
      </c>
    </row>
    <row r="432" s="14" customFormat="1">
      <c r="A432" s="14"/>
      <c r="B432" s="237"/>
      <c r="C432" s="238"/>
      <c r="D432" s="220" t="s">
        <v>141</v>
      </c>
      <c r="E432" s="239" t="s">
        <v>19</v>
      </c>
      <c r="F432" s="240" t="s">
        <v>452</v>
      </c>
      <c r="G432" s="238"/>
      <c r="H432" s="241">
        <v>2.7599999999999998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141</v>
      </c>
      <c r="AU432" s="247" t="s">
        <v>82</v>
      </c>
      <c r="AV432" s="14" t="s">
        <v>82</v>
      </c>
      <c r="AW432" s="14" t="s">
        <v>33</v>
      </c>
      <c r="AX432" s="14" t="s">
        <v>72</v>
      </c>
      <c r="AY432" s="247" t="s">
        <v>128</v>
      </c>
    </row>
    <row r="433" s="14" customFormat="1">
      <c r="A433" s="14"/>
      <c r="B433" s="237"/>
      <c r="C433" s="238"/>
      <c r="D433" s="220" t="s">
        <v>141</v>
      </c>
      <c r="E433" s="239" t="s">
        <v>19</v>
      </c>
      <c r="F433" s="240" t="s">
        <v>453</v>
      </c>
      <c r="G433" s="238"/>
      <c r="H433" s="241">
        <v>0.78000000000000003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141</v>
      </c>
      <c r="AU433" s="247" t="s">
        <v>82</v>
      </c>
      <c r="AV433" s="14" t="s">
        <v>82</v>
      </c>
      <c r="AW433" s="14" t="s">
        <v>33</v>
      </c>
      <c r="AX433" s="14" t="s">
        <v>72</v>
      </c>
      <c r="AY433" s="247" t="s">
        <v>128</v>
      </c>
    </row>
    <row r="434" s="14" customFormat="1">
      <c r="A434" s="14"/>
      <c r="B434" s="237"/>
      <c r="C434" s="238"/>
      <c r="D434" s="220" t="s">
        <v>141</v>
      </c>
      <c r="E434" s="239" t="s">
        <v>19</v>
      </c>
      <c r="F434" s="240" t="s">
        <v>454</v>
      </c>
      <c r="G434" s="238"/>
      <c r="H434" s="241">
        <v>2.7000000000000002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141</v>
      </c>
      <c r="AU434" s="247" t="s">
        <v>82</v>
      </c>
      <c r="AV434" s="14" t="s">
        <v>82</v>
      </c>
      <c r="AW434" s="14" t="s">
        <v>33</v>
      </c>
      <c r="AX434" s="14" t="s">
        <v>72</v>
      </c>
      <c r="AY434" s="247" t="s">
        <v>128</v>
      </c>
    </row>
    <row r="435" s="14" customFormat="1">
      <c r="A435" s="14"/>
      <c r="B435" s="237"/>
      <c r="C435" s="238"/>
      <c r="D435" s="220" t="s">
        <v>141</v>
      </c>
      <c r="E435" s="239" t="s">
        <v>19</v>
      </c>
      <c r="F435" s="240" t="s">
        <v>455</v>
      </c>
      <c r="G435" s="238"/>
      <c r="H435" s="241">
        <v>0.41999999999999998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141</v>
      </c>
      <c r="AU435" s="247" t="s">
        <v>82</v>
      </c>
      <c r="AV435" s="14" t="s">
        <v>82</v>
      </c>
      <c r="AW435" s="14" t="s">
        <v>33</v>
      </c>
      <c r="AX435" s="14" t="s">
        <v>72</v>
      </c>
      <c r="AY435" s="247" t="s">
        <v>128</v>
      </c>
    </row>
    <row r="436" s="14" customFormat="1">
      <c r="A436" s="14"/>
      <c r="B436" s="237"/>
      <c r="C436" s="238"/>
      <c r="D436" s="220" t="s">
        <v>141</v>
      </c>
      <c r="E436" s="239" t="s">
        <v>19</v>
      </c>
      <c r="F436" s="240" t="s">
        <v>455</v>
      </c>
      <c r="G436" s="238"/>
      <c r="H436" s="241">
        <v>0.41999999999999998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141</v>
      </c>
      <c r="AU436" s="247" t="s">
        <v>82</v>
      </c>
      <c r="AV436" s="14" t="s">
        <v>82</v>
      </c>
      <c r="AW436" s="14" t="s">
        <v>33</v>
      </c>
      <c r="AX436" s="14" t="s">
        <v>72</v>
      </c>
      <c r="AY436" s="247" t="s">
        <v>128</v>
      </c>
    </row>
    <row r="437" s="14" customFormat="1">
      <c r="A437" s="14"/>
      <c r="B437" s="237"/>
      <c r="C437" s="238"/>
      <c r="D437" s="220" t="s">
        <v>141</v>
      </c>
      <c r="E437" s="239" t="s">
        <v>19</v>
      </c>
      <c r="F437" s="240" t="s">
        <v>456</v>
      </c>
      <c r="G437" s="238"/>
      <c r="H437" s="241">
        <v>1.2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141</v>
      </c>
      <c r="AU437" s="247" t="s">
        <v>82</v>
      </c>
      <c r="AV437" s="14" t="s">
        <v>82</v>
      </c>
      <c r="AW437" s="14" t="s">
        <v>33</v>
      </c>
      <c r="AX437" s="14" t="s">
        <v>72</v>
      </c>
      <c r="AY437" s="247" t="s">
        <v>128</v>
      </c>
    </row>
    <row r="438" s="16" customFormat="1">
      <c r="A438" s="16"/>
      <c r="B438" s="259"/>
      <c r="C438" s="260"/>
      <c r="D438" s="220" t="s">
        <v>141</v>
      </c>
      <c r="E438" s="261" t="s">
        <v>19</v>
      </c>
      <c r="F438" s="262" t="s">
        <v>187</v>
      </c>
      <c r="G438" s="260"/>
      <c r="H438" s="263">
        <v>8.2799999999999994</v>
      </c>
      <c r="I438" s="264"/>
      <c r="J438" s="260"/>
      <c r="K438" s="260"/>
      <c r="L438" s="265"/>
      <c r="M438" s="266"/>
      <c r="N438" s="267"/>
      <c r="O438" s="267"/>
      <c r="P438" s="267"/>
      <c r="Q438" s="267"/>
      <c r="R438" s="267"/>
      <c r="S438" s="267"/>
      <c r="T438" s="268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69" t="s">
        <v>141</v>
      </c>
      <c r="AU438" s="269" t="s">
        <v>82</v>
      </c>
      <c r="AV438" s="16" t="s">
        <v>162</v>
      </c>
      <c r="AW438" s="16" t="s">
        <v>33</v>
      </c>
      <c r="AX438" s="16" t="s">
        <v>72</v>
      </c>
      <c r="AY438" s="269" t="s">
        <v>128</v>
      </c>
    </row>
    <row r="439" s="13" customFormat="1">
      <c r="A439" s="13"/>
      <c r="B439" s="227"/>
      <c r="C439" s="228"/>
      <c r="D439" s="220" t="s">
        <v>141</v>
      </c>
      <c r="E439" s="229" t="s">
        <v>19</v>
      </c>
      <c r="F439" s="230" t="s">
        <v>144</v>
      </c>
      <c r="G439" s="228"/>
      <c r="H439" s="229" t="s">
        <v>19</v>
      </c>
      <c r="I439" s="231"/>
      <c r="J439" s="228"/>
      <c r="K439" s="228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141</v>
      </c>
      <c r="AU439" s="236" t="s">
        <v>82</v>
      </c>
      <c r="AV439" s="13" t="s">
        <v>80</v>
      </c>
      <c r="AW439" s="13" t="s">
        <v>33</v>
      </c>
      <c r="AX439" s="13" t="s">
        <v>72</v>
      </c>
      <c r="AY439" s="236" t="s">
        <v>128</v>
      </c>
    </row>
    <row r="440" s="14" customFormat="1">
      <c r="A440" s="14"/>
      <c r="B440" s="237"/>
      <c r="C440" s="238"/>
      <c r="D440" s="220" t="s">
        <v>141</v>
      </c>
      <c r="E440" s="239" t="s">
        <v>19</v>
      </c>
      <c r="F440" s="240" t="s">
        <v>457</v>
      </c>
      <c r="G440" s="238"/>
      <c r="H440" s="241">
        <v>26.16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7" t="s">
        <v>141</v>
      </c>
      <c r="AU440" s="247" t="s">
        <v>82</v>
      </c>
      <c r="AV440" s="14" t="s">
        <v>82</v>
      </c>
      <c r="AW440" s="14" t="s">
        <v>33</v>
      </c>
      <c r="AX440" s="14" t="s">
        <v>72</v>
      </c>
      <c r="AY440" s="247" t="s">
        <v>128</v>
      </c>
    </row>
    <row r="441" s="16" customFormat="1">
      <c r="A441" s="16"/>
      <c r="B441" s="259"/>
      <c r="C441" s="260"/>
      <c r="D441" s="220" t="s">
        <v>141</v>
      </c>
      <c r="E441" s="261" t="s">
        <v>19</v>
      </c>
      <c r="F441" s="262" t="s">
        <v>187</v>
      </c>
      <c r="G441" s="260"/>
      <c r="H441" s="263">
        <v>26.16</v>
      </c>
      <c r="I441" s="264"/>
      <c r="J441" s="260"/>
      <c r="K441" s="260"/>
      <c r="L441" s="265"/>
      <c r="M441" s="266"/>
      <c r="N441" s="267"/>
      <c r="O441" s="267"/>
      <c r="P441" s="267"/>
      <c r="Q441" s="267"/>
      <c r="R441" s="267"/>
      <c r="S441" s="267"/>
      <c r="T441" s="268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69" t="s">
        <v>141</v>
      </c>
      <c r="AU441" s="269" t="s">
        <v>82</v>
      </c>
      <c r="AV441" s="16" t="s">
        <v>162</v>
      </c>
      <c r="AW441" s="16" t="s">
        <v>33</v>
      </c>
      <c r="AX441" s="16" t="s">
        <v>72</v>
      </c>
      <c r="AY441" s="269" t="s">
        <v>128</v>
      </c>
    </row>
    <row r="442" s="13" customFormat="1">
      <c r="A442" s="13"/>
      <c r="B442" s="227"/>
      <c r="C442" s="228"/>
      <c r="D442" s="220" t="s">
        <v>141</v>
      </c>
      <c r="E442" s="229" t="s">
        <v>19</v>
      </c>
      <c r="F442" s="230" t="s">
        <v>146</v>
      </c>
      <c r="G442" s="228"/>
      <c r="H442" s="229" t="s">
        <v>19</v>
      </c>
      <c r="I442" s="231"/>
      <c r="J442" s="228"/>
      <c r="K442" s="228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141</v>
      </c>
      <c r="AU442" s="236" t="s">
        <v>82</v>
      </c>
      <c r="AV442" s="13" t="s">
        <v>80</v>
      </c>
      <c r="AW442" s="13" t="s">
        <v>33</v>
      </c>
      <c r="AX442" s="13" t="s">
        <v>72</v>
      </c>
      <c r="AY442" s="236" t="s">
        <v>128</v>
      </c>
    </row>
    <row r="443" s="14" customFormat="1">
      <c r="A443" s="14"/>
      <c r="B443" s="237"/>
      <c r="C443" s="238"/>
      <c r="D443" s="220" t="s">
        <v>141</v>
      </c>
      <c r="E443" s="239" t="s">
        <v>19</v>
      </c>
      <c r="F443" s="240" t="s">
        <v>160</v>
      </c>
      <c r="G443" s="238"/>
      <c r="H443" s="241">
        <v>22.219999999999999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141</v>
      </c>
      <c r="AU443" s="247" t="s">
        <v>82</v>
      </c>
      <c r="AV443" s="14" t="s">
        <v>82</v>
      </c>
      <c r="AW443" s="14" t="s">
        <v>33</v>
      </c>
      <c r="AX443" s="14" t="s">
        <v>72</v>
      </c>
      <c r="AY443" s="247" t="s">
        <v>128</v>
      </c>
    </row>
    <row r="444" s="16" customFormat="1">
      <c r="A444" s="16"/>
      <c r="B444" s="259"/>
      <c r="C444" s="260"/>
      <c r="D444" s="220" t="s">
        <v>141</v>
      </c>
      <c r="E444" s="261" t="s">
        <v>19</v>
      </c>
      <c r="F444" s="262" t="s">
        <v>187</v>
      </c>
      <c r="G444" s="260"/>
      <c r="H444" s="263">
        <v>22.219999999999999</v>
      </c>
      <c r="I444" s="264"/>
      <c r="J444" s="260"/>
      <c r="K444" s="260"/>
      <c r="L444" s="265"/>
      <c r="M444" s="266"/>
      <c r="N444" s="267"/>
      <c r="O444" s="267"/>
      <c r="P444" s="267"/>
      <c r="Q444" s="267"/>
      <c r="R444" s="267"/>
      <c r="S444" s="267"/>
      <c r="T444" s="268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69" t="s">
        <v>141</v>
      </c>
      <c r="AU444" s="269" t="s">
        <v>82</v>
      </c>
      <c r="AV444" s="16" t="s">
        <v>162</v>
      </c>
      <c r="AW444" s="16" t="s">
        <v>33</v>
      </c>
      <c r="AX444" s="16" t="s">
        <v>72</v>
      </c>
      <c r="AY444" s="269" t="s">
        <v>128</v>
      </c>
    </row>
    <row r="445" s="13" customFormat="1">
      <c r="A445" s="13"/>
      <c r="B445" s="227"/>
      <c r="C445" s="228"/>
      <c r="D445" s="220" t="s">
        <v>141</v>
      </c>
      <c r="E445" s="229" t="s">
        <v>19</v>
      </c>
      <c r="F445" s="230" t="s">
        <v>148</v>
      </c>
      <c r="G445" s="228"/>
      <c r="H445" s="229" t="s">
        <v>19</v>
      </c>
      <c r="I445" s="231"/>
      <c r="J445" s="228"/>
      <c r="K445" s="228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141</v>
      </c>
      <c r="AU445" s="236" t="s">
        <v>82</v>
      </c>
      <c r="AV445" s="13" t="s">
        <v>80</v>
      </c>
      <c r="AW445" s="13" t="s">
        <v>33</v>
      </c>
      <c r="AX445" s="13" t="s">
        <v>72</v>
      </c>
      <c r="AY445" s="236" t="s">
        <v>128</v>
      </c>
    </row>
    <row r="446" s="14" customFormat="1">
      <c r="A446" s="14"/>
      <c r="B446" s="237"/>
      <c r="C446" s="238"/>
      <c r="D446" s="220" t="s">
        <v>141</v>
      </c>
      <c r="E446" s="239" t="s">
        <v>19</v>
      </c>
      <c r="F446" s="240" t="s">
        <v>161</v>
      </c>
      <c r="G446" s="238"/>
      <c r="H446" s="241">
        <v>22.379999999999999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7" t="s">
        <v>141</v>
      </c>
      <c r="AU446" s="247" t="s">
        <v>82</v>
      </c>
      <c r="AV446" s="14" t="s">
        <v>82</v>
      </c>
      <c r="AW446" s="14" t="s">
        <v>33</v>
      </c>
      <c r="AX446" s="14" t="s">
        <v>72</v>
      </c>
      <c r="AY446" s="247" t="s">
        <v>128</v>
      </c>
    </row>
    <row r="447" s="16" customFormat="1">
      <c r="A447" s="16"/>
      <c r="B447" s="259"/>
      <c r="C447" s="260"/>
      <c r="D447" s="220" t="s">
        <v>141</v>
      </c>
      <c r="E447" s="261" t="s">
        <v>19</v>
      </c>
      <c r="F447" s="262" t="s">
        <v>187</v>
      </c>
      <c r="G447" s="260"/>
      <c r="H447" s="263">
        <v>22.379999999999999</v>
      </c>
      <c r="I447" s="264"/>
      <c r="J447" s="260"/>
      <c r="K447" s="260"/>
      <c r="L447" s="265"/>
      <c r="M447" s="266"/>
      <c r="N447" s="267"/>
      <c r="O447" s="267"/>
      <c r="P447" s="267"/>
      <c r="Q447" s="267"/>
      <c r="R447" s="267"/>
      <c r="S447" s="267"/>
      <c r="T447" s="268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T447" s="269" t="s">
        <v>141</v>
      </c>
      <c r="AU447" s="269" t="s">
        <v>82</v>
      </c>
      <c r="AV447" s="16" t="s">
        <v>162</v>
      </c>
      <c r="AW447" s="16" t="s">
        <v>33</v>
      </c>
      <c r="AX447" s="16" t="s">
        <v>72</v>
      </c>
      <c r="AY447" s="269" t="s">
        <v>128</v>
      </c>
    </row>
    <row r="448" s="15" customFormat="1">
      <c r="A448" s="15"/>
      <c r="B448" s="248"/>
      <c r="C448" s="249"/>
      <c r="D448" s="220" t="s">
        <v>141</v>
      </c>
      <c r="E448" s="250" t="s">
        <v>19</v>
      </c>
      <c r="F448" s="251" t="s">
        <v>150</v>
      </c>
      <c r="G448" s="249"/>
      <c r="H448" s="252">
        <v>79.039999999999992</v>
      </c>
      <c r="I448" s="253"/>
      <c r="J448" s="249"/>
      <c r="K448" s="249"/>
      <c r="L448" s="254"/>
      <c r="M448" s="255"/>
      <c r="N448" s="256"/>
      <c r="O448" s="256"/>
      <c r="P448" s="256"/>
      <c r="Q448" s="256"/>
      <c r="R448" s="256"/>
      <c r="S448" s="256"/>
      <c r="T448" s="257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8" t="s">
        <v>141</v>
      </c>
      <c r="AU448" s="258" t="s">
        <v>82</v>
      </c>
      <c r="AV448" s="15" t="s">
        <v>129</v>
      </c>
      <c r="AW448" s="15" t="s">
        <v>33</v>
      </c>
      <c r="AX448" s="15" t="s">
        <v>80</v>
      </c>
      <c r="AY448" s="258" t="s">
        <v>128</v>
      </c>
    </row>
    <row r="449" s="2" customFormat="1" ht="16.5" customHeight="1">
      <c r="A449" s="41"/>
      <c r="B449" s="42"/>
      <c r="C449" s="207" t="s">
        <v>458</v>
      </c>
      <c r="D449" s="207" t="s">
        <v>131</v>
      </c>
      <c r="E449" s="208" t="s">
        <v>459</v>
      </c>
      <c r="F449" s="209" t="s">
        <v>460</v>
      </c>
      <c r="G449" s="210" t="s">
        <v>155</v>
      </c>
      <c r="H449" s="211">
        <v>79.364999999999995</v>
      </c>
      <c r="I449" s="212"/>
      <c r="J449" s="213">
        <f>ROUND(I449*H449,2)</f>
        <v>0</v>
      </c>
      <c r="K449" s="209" t="s">
        <v>135</v>
      </c>
      <c r="L449" s="47"/>
      <c r="M449" s="214" t="s">
        <v>19</v>
      </c>
      <c r="N449" s="215" t="s">
        <v>43</v>
      </c>
      <c r="O449" s="87"/>
      <c r="P449" s="216">
        <f>O449*H449</f>
        <v>0</v>
      </c>
      <c r="Q449" s="216">
        <v>0.00029999999999999997</v>
      </c>
      <c r="R449" s="216">
        <f>Q449*H449</f>
        <v>0.023809499999999997</v>
      </c>
      <c r="S449" s="216">
        <v>0</v>
      </c>
      <c r="T449" s="217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18" t="s">
        <v>147</v>
      </c>
      <c r="AT449" s="218" t="s">
        <v>131</v>
      </c>
      <c r="AU449" s="218" t="s">
        <v>82</v>
      </c>
      <c r="AY449" s="20" t="s">
        <v>128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20" t="s">
        <v>80</v>
      </c>
      <c r="BK449" s="219">
        <f>ROUND(I449*H449,2)</f>
        <v>0</v>
      </c>
      <c r="BL449" s="20" t="s">
        <v>147</v>
      </c>
      <c r="BM449" s="218" t="s">
        <v>461</v>
      </c>
    </row>
    <row r="450" s="2" customFormat="1">
      <c r="A450" s="41"/>
      <c r="B450" s="42"/>
      <c r="C450" s="43"/>
      <c r="D450" s="220" t="s">
        <v>137</v>
      </c>
      <c r="E450" s="43"/>
      <c r="F450" s="221" t="s">
        <v>462</v>
      </c>
      <c r="G450" s="43"/>
      <c r="H450" s="43"/>
      <c r="I450" s="222"/>
      <c r="J450" s="43"/>
      <c r="K450" s="43"/>
      <c r="L450" s="47"/>
      <c r="M450" s="223"/>
      <c r="N450" s="22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137</v>
      </c>
      <c r="AU450" s="20" t="s">
        <v>82</v>
      </c>
    </row>
    <row r="451" s="2" customFormat="1">
      <c r="A451" s="41"/>
      <c r="B451" s="42"/>
      <c r="C451" s="43"/>
      <c r="D451" s="225" t="s">
        <v>139</v>
      </c>
      <c r="E451" s="43"/>
      <c r="F451" s="226" t="s">
        <v>463</v>
      </c>
      <c r="G451" s="43"/>
      <c r="H451" s="43"/>
      <c r="I451" s="222"/>
      <c r="J451" s="43"/>
      <c r="K451" s="43"/>
      <c r="L451" s="47"/>
      <c r="M451" s="223"/>
      <c r="N451" s="22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139</v>
      </c>
      <c r="AU451" s="20" t="s">
        <v>82</v>
      </c>
    </row>
    <row r="452" s="13" customFormat="1">
      <c r="A452" s="13"/>
      <c r="B452" s="227"/>
      <c r="C452" s="228"/>
      <c r="D452" s="220" t="s">
        <v>141</v>
      </c>
      <c r="E452" s="229" t="s">
        <v>19</v>
      </c>
      <c r="F452" s="230" t="s">
        <v>142</v>
      </c>
      <c r="G452" s="228"/>
      <c r="H452" s="229" t="s">
        <v>19</v>
      </c>
      <c r="I452" s="231"/>
      <c r="J452" s="228"/>
      <c r="K452" s="228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141</v>
      </c>
      <c r="AU452" s="236" t="s">
        <v>82</v>
      </c>
      <c r="AV452" s="13" t="s">
        <v>80</v>
      </c>
      <c r="AW452" s="13" t="s">
        <v>33</v>
      </c>
      <c r="AX452" s="13" t="s">
        <v>72</v>
      </c>
      <c r="AY452" s="236" t="s">
        <v>128</v>
      </c>
    </row>
    <row r="453" s="13" customFormat="1">
      <c r="A453" s="13"/>
      <c r="B453" s="227"/>
      <c r="C453" s="228"/>
      <c r="D453" s="220" t="s">
        <v>141</v>
      </c>
      <c r="E453" s="229" t="s">
        <v>19</v>
      </c>
      <c r="F453" s="230" t="s">
        <v>451</v>
      </c>
      <c r="G453" s="228"/>
      <c r="H453" s="229" t="s">
        <v>19</v>
      </c>
      <c r="I453" s="231"/>
      <c r="J453" s="228"/>
      <c r="K453" s="228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141</v>
      </c>
      <c r="AU453" s="236" t="s">
        <v>82</v>
      </c>
      <c r="AV453" s="13" t="s">
        <v>80</v>
      </c>
      <c r="AW453" s="13" t="s">
        <v>33</v>
      </c>
      <c r="AX453" s="13" t="s">
        <v>72</v>
      </c>
      <c r="AY453" s="236" t="s">
        <v>128</v>
      </c>
    </row>
    <row r="454" s="14" customFormat="1">
      <c r="A454" s="14"/>
      <c r="B454" s="237"/>
      <c r="C454" s="238"/>
      <c r="D454" s="220" t="s">
        <v>141</v>
      </c>
      <c r="E454" s="239" t="s">
        <v>19</v>
      </c>
      <c r="F454" s="240" t="s">
        <v>452</v>
      </c>
      <c r="G454" s="238"/>
      <c r="H454" s="241">
        <v>2.7599999999999998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7" t="s">
        <v>141</v>
      </c>
      <c r="AU454" s="247" t="s">
        <v>82</v>
      </c>
      <c r="AV454" s="14" t="s">
        <v>82</v>
      </c>
      <c r="AW454" s="14" t="s">
        <v>33</v>
      </c>
      <c r="AX454" s="14" t="s">
        <v>72</v>
      </c>
      <c r="AY454" s="247" t="s">
        <v>128</v>
      </c>
    </row>
    <row r="455" s="14" customFormat="1">
      <c r="A455" s="14"/>
      <c r="B455" s="237"/>
      <c r="C455" s="238"/>
      <c r="D455" s="220" t="s">
        <v>141</v>
      </c>
      <c r="E455" s="239" t="s">
        <v>19</v>
      </c>
      <c r="F455" s="240" t="s">
        <v>453</v>
      </c>
      <c r="G455" s="238"/>
      <c r="H455" s="241">
        <v>0.78000000000000003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141</v>
      </c>
      <c r="AU455" s="247" t="s">
        <v>82</v>
      </c>
      <c r="AV455" s="14" t="s">
        <v>82</v>
      </c>
      <c r="AW455" s="14" t="s">
        <v>33</v>
      </c>
      <c r="AX455" s="14" t="s">
        <v>72</v>
      </c>
      <c r="AY455" s="247" t="s">
        <v>128</v>
      </c>
    </row>
    <row r="456" s="14" customFormat="1">
      <c r="A456" s="14"/>
      <c r="B456" s="237"/>
      <c r="C456" s="238"/>
      <c r="D456" s="220" t="s">
        <v>141</v>
      </c>
      <c r="E456" s="239" t="s">
        <v>19</v>
      </c>
      <c r="F456" s="240" t="s">
        <v>454</v>
      </c>
      <c r="G456" s="238"/>
      <c r="H456" s="241">
        <v>2.7000000000000002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141</v>
      </c>
      <c r="AU456" s="247" t="s">
        <v>82</v>
      </c>
      <c r="AV456" s="14" t="s">
        <v>82</v>
      </c>
      <c r="AW456" s="14" t="s">
        <v>33</v>
      </c>
      <c r="AX456" s="14" t="s">
        <v>72</v>
      </c>
      <c r="AY456" s="247" t="s">
        <v>128</v>
      </c>
    </row>
    <row r="457" s="14" customFormat="1">
      <c r="A457" s="14"/>
      <c r="B457" s="237"/>
      <c r="C457" s="238"/>
      <c r="D457" s="220" t="s">
        <v>141</v>
      </c>
      <c r="E457" s="239" t="s">
        <v>19</v>
      </c>
      <c r="F457" s="240" t="s">
        <v>455</v>
      </c>
      <c r="G457" s="238"/>
      <c r="H457" s="241">
        <v>0.41999999999999998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7" t="s">
        <v>141</v>
      </c>
      <c r="AU457" s="247" t="s">
        <v>82</v>
      </c>
      <c r="AV457" s="14" t="s">
        <v>82</v>
      </c>
      <c r="AW457" s="14" t="s">
        <v>33</v>
      </c>
      <c r="AX457" s="14" t="s">
        <v>72</v>
      </c>
      <c r="AY457" s="247" t="s">
        <v>128</v>
      </c>
    </row>
    <row r="458" s="14" customFormat="1">
      <c r="A458" s="14"/>
      <c r="B458" s="237"/>
      <c r="C458" s="238"/>
      <c r="D458" s="220" t="s">
        <v>141</v>
      </c>
      <c r="E458" s="239" t="s">
        <v>19</v>
      </c>
      <c r="F458" s="240" t="s">
        <v>455</v>
      </c>
      <c r="G458" s="238"/>
      <c r="H458" s="241">
        <v>0.41999999999999998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7" t="s">
        <v>141</v>
      </c>
      <c r="AU458" s="247" t="s">
        <v>82</v>
      </c>
      <c r="AV458" s="14" t="s">
        <v>82</v>
      </c>
      <c r="AW458" s="14" t="s">
        <v>33</v>
      </c>
      <c r="AX458" s="14" t="s">
        <v>72</v>
      </c>
      <c r="AY458" s="247" t="s">
        <v>128</v>
      </c>
    </row>
    <row r="459" s="14" customFormat="1">
      <c r="A459" s="14"/>
      <c r="B459" s="237"/>
      <c r="C459" s="238"/>
      <c r="D459" s="220" t="s">
        <v>141</v>
      </c>
      <c r="E459" s="239" t="s">
        <v>19</v>
      </c>
      <c r="F459" s="240" t="s">
        <v>456</v>
      </c>
      <c r="G459" s="238"/>
      <c r="H459" s="241">
        <v>1.2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141</v>
      </c>
      <c r="AU459" s="247" t="s">
        <v>82</v>
      </c>
      <c r="AV459" s="14" t="s">
        <v>82</v>
      </c>
      <c r="AW459" s="14" t="s">
        <v>33</v>
      </c>
      <c r="AX459" s="14" t="s">
        <v>72</v>
      </c>
      <c r="AY459" s="247" t="s">
        <v>128</v>
      </c>
    </row>
    <row r="460" s="16" customFormat="1">
      <c r="A460" s="16"/>
      <c r="B460" s="259"/>
      <c r="C460" s="260"/>
      <c r="D460" s="220" t="s">
        <v>141</v>
      </c>
      <c r="E460" s="261" t="s">
        <v>19</v>
      </c>
      <c r="F460" s="262" t="s">
        <v>187</v>
      </c>
      <c r="G460" s="260"/>
      <c r="H460" s="263">
        <v>8.2799999999999994</v>
      </c>
      <c r="I460" s="264"/>
      <c r="J460" s="260"/>
      <c r="K460" s="260"/>
      <c r="L460" s="265"/>
      <c r="M460" s="266"/>
      <c r="N460" s="267"/>
      <c r="O460" s="267"/>
      <c r="P460" s="267"/>
      <c r="Q460" s="267"/>
      <c r="R460" s="267"/>
      <c r="S460" s="267"/>
      <c r="T460" s="268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69" t="s">
        <v>141</v>
      </c>
      <c r="AU460" s="269" t="s">
        <v>82</v>
      </c>
      <c r="AV460" s="16" t="s">
        <v>162</v>
      </c>
      <c r="AW460" s="16" t="s">
        <v>33</v>
      </c>
      <c r="AX460" s="16" t="s">
        <v>72</v>
      </c>
      <c r="AY460" s="269" t="s">
        <v>128</v>
      </c>
    </row>
    <row r="461" s="13" customFormat="1">
      <c r="A461" s="13"/>
      <c r="B461" s="227"/>
      <c r="C461" s="228"/>
      <c r="D461" s="220" t="s">
        <v>141</v>
      </c>
      <c r="E461" s="229" t="s">
        <v>19</v>
      </c>
      <c r="F461" s="230" t="s">
        <v>144</v>
      </c>
      <c r="G461" s="228"/>
      <c r="H461" s="229" t="s">
        <v>19</v>
      </c>
      <c r="I461" s="231"/>
      <c r="J461" s="228"/>
      <c r="K461" s="228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141</v>
      </c>
      <c r="AU461" s="236" t="s">
        <v>82</v>
      </c>
      <c r="AV461" s="13" t="s">
        <v>80</v>
      </c>
      <c r="AW461" s="13" t="s">
        <v>33</v>
      </c>
      <c r="AX461" s="13" t="s">
        <v>72</v>
      </c>
      <c r="AY461" s="236" t="s">
        <v>128</v>
      </c>
    </row>
    <row r="462" s="14" customFormat="1">
      <c r="A462" s="14"/>
      <c r="B462" s="237"/>
      <c r="C462" s="238"/>
      <c r="D462" s="220" t="s">
        <v>141</v>
      </c>
      <c r="E462" s="239" t="s">
        <v>19</v>
      </c>
      <c r="F462" s="240" t="s">
        <v>464</v>
      </c>
      <c r="G462" s="238"/>
      <c r="H462" s="241">
        <v>26.484999999999999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141</v>
      </c>
      <c r="AU462" s="247" t="s">
        <v>82</v>
      </c>
      <c r="AV462" s="14" t="s">
        <v>82</v>
      </c>
      <c r="AW462" s="14" t="s">
        <v>33</v>
      </c>
      <c r="AX462" s="14" t="s">
        <v>72</v>
      </c>
      <c r="AY462" s="247" t="s">
        <v>128</v>
      </c>
    </row>
    <row r="463" s="16" customFormat="1">
      <c r="A463" s="16"/>
      <c r="B463" s="259"/>
      <c r="C463" s="260"/>
      <c r="D463" s="220" t="s">
        <v>141</v>
      </c>
      <c r="E463" s="261" t="s">
        <v>19</v>
      </c>
      <c r="F463" s="262" t="s">
        <v>187</v>
      </c>
      <c r="G463" s="260"/>
      <c r="H463" s="263">
        <v>26.484999999999999</v>
      </c>
      <c r="I463" s="264"/>
      <c r="J463" s="260"/>
      <c r="K463" s="260"/>
      <c r="L463" s="265"/>
      <c r="M463" s="266"/>
      <c r="N463" s="267"/>
      <c r="O463" s="267"/>
      <c r="P463" s="267"/>
      <c r="Q463" s="267"/>
      <c r="R463" s="267"/>
      <c r="S463" s="267"/>
      <c r="T463" s="268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T463" s="269" t="s">
        <v>141</v>
      </c>
      <c r="AU463" s="269" t="s">
        <v>82</v>
      </c>
      <c r="AV463" s="16" t="s">
        <v>162</v>
      </c>
      <c r="AW463" s="16" t="s">
        <v>33</v>
      </c>
      <c r="AX463" s="16" t="s">
        <v>72</v>
      </c>
      <c r="AY463" s="269" t="s">
        <v>128</v>
      </c>
    </row>
    <row r="464" s="13" customFormat="1">
      <c r="A464" s="13"/>
      <c r="B464" s="227"/>
      <c r="C464" s="228"/>
      <c r="D464" s="220" t="s">
        <v>141</v>
      </c>
      <c r="E464" s="229" t="s">
        <v>19</v>
      </c>
      <c r="F464" s="230" t="s">
        <v>146</v>
      </c>
      <c r="G464" s="228"/>
      <c r="H464" s="229" t="s">
        <v>19</v>
      </c>
      <c r="I464" s="231"/>
      <c r="J464" s="228"/>
      <c r="K464" s="228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141</v>
      </c>
      <c r="AU464" s="236" t="s">
        <v>82</v>
      </c>
      <c r="AV464" s="13" t="s">
        <v>80</v>
      </c>
      <c r="AW464" s="13" t="s">
        <v>33</v>
      </c>
      <c r="AX464" s="13" t="s">
        <v>72</v>
      </c>
      <c r="AY464" s="236" t="s">
        <v>128</v>
      </c>
    </row>
    <row r="465" s="14" customFormat="1">
      <c r="A465" s="14"/>
      <c r="B465" s="237"/>
      <c r="C465" s="238"/>
      <c r="D465" s="220" t="s">
        <v>141</v>
      </c>
      <c r="E465" s="239" t="s">
        <v>19</v>
      </c>
      <c r="F465" s="240" t="s">
        <v>160</v>
      </c>
      <c r="G465" s="238"/>
      <c r="H465" s="241">
        <v>22.219999999999999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141</v>
      </c>
      <c r="AU465" s="247" t="s">
        <v>82</v>
      </c>
      <c r="AV465" s="14" t="s">
        <v>82</v>
      </c>
      <c r="AW465" s="14" t="s">
        <v>33</v>
      </c>
      <c r="AX465" s="14" t="s">
        <v>72</v>
      </c>
      <c r="AY465" s="247" t="s">
        <v>128</v>
      </c>
    </row>
    <row r="466" s="16" customFormat="1">
      <c r="A466" s="16"/>
      <c r="B466" s="259"/>
      <c r="C466" s="260"/>
      <c r="D466" s="220" t="s">
        <v>141</v>
      </c>
      <c r="E466" s="261" t="s">
        <v>19</v>
      </c>
      <c r="F466" s="262" t="s">
        <v>187</v>
      </c>
      <c r="G466" s="260"/>
      <c r="H466" s="263">
        <v>22.219999999999999</v>
      </c>
      <c r="I466" s="264"/>
      <c r="J466" s="260"/>
      <c r="K466" s="260"/>
      <c r="L466" s="265"/>
      <c r="M466" s="266"/>
      <c r="N466" s="267"/>
      <c r="O466" s="267"/>
      <c r="P466" s="267"/>
      <c r="Q466" s="267"/>
      <c r="R466" s="267"/>
      <c r="S466" s="267"/>
      <c r="T466" s="268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69" t="s">
        <v>141</v>
      </c>
      <c r="AU466" s="269" t="s">
        <v>82</v>
      </c>
      <c r="AV466" s="16" t="s">
        <v>162</v>
      </c>
      <c r="AW466" s="16" t="s">
        <v>33</v>
      </c>
      <c r="AX466" s="16" t="s">
        <v>72</v>
      </c>
      <c r="AY466" s="269" t="s">
        <v>128</v>
      </c>
    </row>
    <row r="467" s="13" customFormat="1">
      <c r="A467" s="13"/>
      <c r="B467" s="227"/>
      <c r="C467" s="228"/>
      <c r="D467" s="220" t="s">
        <v>141</v>
      </c>
      <c r="E467" s="229" t="s">
        <v>19</v>
      </c>
      <c r="F467" s="230" t="s">
        <v>148</v>
      </c>
      <c r="G467" s="228"/>
      <c r="H467" s="229" t="s">
        <v>19</v>
      </c>
      <c r="I467" s="231"/>
      <c r="J467" s="228"/>
      <c r="K467" s="228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141</v>
      </c>
      <c r="AU467" s="236" t="s">
        <v>82</v>
      </c>
      <c r="AV467" s="13" t="s">
        <v>80</v>
      </c>
      <c r="AW467" s="13" t="s">
        <v>33</v>
      </c>
      <c r="AX467" s="13" t="s">
        <v>72</v>
      </c>
      <c r="AY467" s="236" t="s">
        <v>128</v>
      </c>
    </row>
    <row r="468" s="14" customFormat="1">
      <c r="A468" s="14"/>
      <c r="B468" s="237"/>
      <c r="C468" s="238"/>
      <c r="D468" s="220" t="s">
        <v>141</v>
      </c>
      <c r="E468" s="239" t="s">
        <v>19</v>
      </c>
      <c r="F468" s="240" t="s">
        <v>161</v>
      </c>
      <c r="G468" s="238"/>
      <c r="H468" s="241">
        <v>22.379999999999999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141</v>
      </c>
      <c r="AU468" s="247" t="s">
        <v>82</v>
      </c>
      <c r="AV468" s="14" t="s">
        <v>82</v>
      </c>
      <c r="AW468" s="14" t="s">
        <v>33</v>
      </c>
      <c r="AX468" s="14" t="s">
        <v>72</v>
      </c>
      <c r="AY468" s="247" t="s">
        <v>128</v>
      </c>
    </row>
    <row r="469" s="16" customFormat="1">
      <c r="A469" s="16"/>
      <c r="B469" s="259"/>
      <c r="C469" s="260"/>
      <c r="D469" s="220" t="s">
        <v>141</v>
      </c>
      <c r="E469" s="261" t="s">
        <v>19</v>
      </c>
      <c r="F469" s="262" t="s">
        <v>187</v>
      </c>
      <c r="G469" s="260"/>
      <c r="H469" s="263">
        <v>22.379999999999999</v>
      </c>
      <c r="I469" s="264"/>
      <c r="J469" s="260"/>
      <c r="K469" s="260"/>
      <c r="L469" s="265"/>
      <c r="M469" s="266"/>
      <c r="N469" s="267"/>
      <c r="O469" s="267"/>
      <c r="P469" s="267"/>
      <c r="Q469" s="267"/>
      <c r="R469" s="267"/>
      <c r="S469" s="267"/>
      <c r="T469" s="268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69" t="s">
        <v>141</v>
      </c>
      <c r="AU469" s="269" t="s">
        <v>82</v>
      </c>
      <c r="AV469" s="16" t="s">
        <v>162</v>
      </c>
      <c r="AW469" s="16" t="s">
        <v>33</v>
      </c>
      <c r="AX469" s="16" t="s">
        <v>72</v>
      </c>
      <c r="AY469" s="269" t="s">
        <v>128</v>
      </c>
    </row>
    <row r="470" s="15" customFormat="1">
      <c r="A470" s="15"/>
      <c r="B470" s="248"/>
      <c r="C470" s="249"/>
      <c r="D470" s="220" t="s">
        <v>141</v>
      </c>
      <c r="E470" s="250" t="s">
        <v>19</v>
      </c>
      <c r="F470" s="251" t="s">
        <v>150</v>
      </c>
      <c r="G470" s="249"/>
      <c r="H470" s="252">
        <v>79.364999999999995</v>
      </c>
      <c r="I470" s="253"/>
      <c r="J470" s="249"/>
      <c r="K470" s="249"/>
      <c r="L470" s="254"/>
      <c r="M470" s="255"/>
      <c r="N470" s="256"/>
      <c r="O470" s="256"/>
      <c r="P470" s="256"/>
      <c r="Q470" s="256"/>
      <c r="R470" s="256"/>
      <c r="S470" s="256"/>
      <c r="T470" s="257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8" t="s">
        <v>141</v>
      </c>
      <c r="AU470" s="258" t="s">
        <v>82</v>
      </c>
      <c r="AV470" s="15" t="s">
        <v>129</v>
      </c>
      <c r="AW470" s="15" t="s">
        <v>33</v>
      </c>
      <c r="AX470" s="15" t="s">
        <v>80</v>
      </c>
      <c r="AY470" s="258" t="s">
        <v>128</v>
      </c>
    </row>
    <row r="471" s="2" customFormat="1" ht="24.15" customHeight="1">
      <c r="A471" s="41"/>
      <c r="B471" s="42"/>
      <c r="C471" s="207" t="s">
        <v>465</v>
      </c>
      <c r="D471" s="207" t="s">
        <v>131</v>
      </c>
      <c r="E471" s="208" t="s">
        <v>466</v>
      </c>
      <c r="F471" s="209" t="s">
        <v>467</v>
      </c>
      <c r="G471" s="210" t="s">
        <v>155</v>
      </c>
      <c r="H471" s="211">
        <v>79.040000000000006</v>
      </c>
      <c r="I471" s="212"/>
      <c r="J471" s="213">
        <f>ROUND(I471*H471,2)</f>
        <v>0</v>
      </c>
      <c r="K471" s="209" t="s">
        <v>135</v>
      </c>
      <c r="L471" s="47"/>
      <c r="M471" s="214" t="s">
        <v>19</v>
      </c>
      <c r="N471" s="215" t="s">
        <v>43</v>
      </c>
      <c r="O471" s="87"/>
      <c r="P471" s="216">
        <f>O471*H471</f>
        <v>0</v>
      </c>
      <c r="Q471" s="216">
        <v>0.012</v>
      </c>
      <c r="R471" s="216">
        <f>Q471*H471</f>
        <v>0.9484800000000001</v>
      </c>
      <c r="S471" s="216">
        <v>0</v>
      </c>
      <c r="T471" s="217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18" t="s">
        <v>147</v>
      </c>
      <c r="AT471" s="218" t="s">
        <v>131</v>
      </c>
      <c r="AU471" s="218" t="s">
        <v>82</v>
      </c>
      <c r="AY471" s="20" t="s">
        <v>128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20" t="s">
        <v>80</v>
      </c>
      <c r="BK471" s="219">
        <f>ROUND(I471*H471,2)</f>
        <v>0</v>
      </c>
      <c r="BL471" s="20" t="s">
        <v>147</v>
      </c>
      <c r="BM471" s="218" t="s">
        <v>468</v>
      </c>
    </row>
    <row r="472" s="2" customFormat="1">
      <c r="A472" s="41"/>
      <c r="B472" s="42"/>
      <c r="C472" s="43"/>
      <c r="D472" s="220" t="s">
        <v>137</v>
      </c>
      <c r="E472" s="43"/>
      <c r="F472" s="221" t="s">
        <v>469</v>
      </c>
      <c r="G472" s="43"/>
      <c r="H472" s="43"/>
      <c r="I472" s="222"/>
      <c r="J472" s="43"/>
      <c r="K472" s="43"/>
      <c r="L472" s="47"/>
      <c r="M472" s="223"/>
      <c r="N472" s="22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20" t="s">
        <v>137</v>
      </c>
      <c r="AU472" s="20" t="s">
        <v>82</v>
      </c>
    </row>
    <row r="473" s="2" customFormat="1">
      <c r="A473" s="41"/>
      <c r="B473" s="42"/>
      <c r="C473" s="43"/>
      <c r="D473" s="225" t="s">
        <v>139</v>
      </c>
      <c r="E473" s="43"/>
      <c r="F473" s="226" t="s">
        <v>470</v>
      </c>
      <c r="G473" s="43"/>
      <c r="H473" s="43"/>
      <c r="I473" s="222"/>
      <c r="J473" s="43"/>
      <c r="K473" s="43"/>
      <c r="L473" s="47"/>
      <c r="M473" s="223"/>
      <c r="N473" s="22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139</v>
      </c>
      <c r="AU473" s="20" t="s">
        <v>82</v>
      </c>
    </row>
    <row r="474" s="13" customFormat="1">
      <c r="A474" s="13"/>
      <c r="B474" s="227"/>
      <c r="C474" s="228"/>
      <c r="D474" s="220" t="s">
        <v>141</v>
      </c>
      <c r="E474" s="229" t="s">
        <v>19</v>
      </c>
      <c r="F474" s="230" t="s">
        <v>142</v>
      </c>
      <c r="G474" s="228"/>
      <c r="H474" s="229" t="s">
        <v>19</v>
      </c>
      <c r="I474" s="231"/>
      <c r="J474" s="228"/>
      <c r="K474" s="228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141</v>
      </c>
      <c r="AU474" s="236" t="s">
        <v>82</v>
      </c>
      <c r="AV474" s="13" t="s">
        <v>80</v>
      </c>
      <c r="AW474" s="13" t="s">
        <v>33</v>
      </c>
      <c r="AX474" s="13" t="s">
        <v>72</v>
      </c>
      <c r="AY474" s="236" t="s">
        <v>128</v>
      </c>
    </row>
    <row r="475" s="13" customFormat="1">
      <c r="A475" s="13"/>
      <c r="B475" s="227"/>
      <c r="C475" s="228"/>
      <c r="D475" s="220" t="s">
        <v>141</v>
      </c>
      <c r="E475" s="229" t="s">
        <v>19</v>
      </c>
      <c r="F475" s="230" t="s">
        <v>451</v>
      </c>
      <c r="G475" s="228"/>
      <c r="H475" s="229" t="s">
        <v>19</v>
      </c>
      <c r="I475" s="231"/>
      <c r="J475" s="228"/>
      <c r="K475" s="228"/>
      <c r="L475" s="232"/>
      <c r="M475" s="233"/>
      <c r="N475" s="234"/>
      <c r="O475" s="234"/>
      <c r="P475" s="234"/>
      <c r="Q475" s="234"/>
      <c r="R475" s="234"/>
      <c r="S475" s="234"/>
      <c r="T475" s="23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6" t="s">
        <v>141</v>
      </c>
      <c r="AU475" s="236" t="s">
        <v>82</v>
      </c>
      <c r="AV475" s="13" t="s">
        <v>80</v>
      </c>
      <c r="AW475" s="13" t="s">
        <v>33</v>
      </c>
      <c r="AX475" s="13" t="s">
        <v>72</v>
      </c>
      <c r="AY475" s="236" t="s">
        <v>128</v>
      </c>
    </row>
    <row r="476" s="14" customFormat="1">
      <c r="A476" s="14"/>
      <c r="B476" s="237"/>
      <c r="C476" s="238"/>
      <c r="D476" s="220" t="s">
        <v>141</v>
      </c>
      <c r="E476" s="239" t="s">
        <v>19</v>
      </c>
      <c r="F476" s="240" t="s">
        <v>452</v>
      </c>
      <c r="G476" s="238"/>
      <c r="H476" s="241">
        <v>2.7599999999999998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141</v>
      </c>
      <c r="AU476" s="247" t="s">
        <v>82</v>
      </c>
      <c r="AV476" s="14" t="s">
        <v>82</v>
      </c>
      <c r="AW476" s="14" t="s">
        <v>33</v>
      </c>
      <c r="AX476" s="14" t="s">
        <v>72</v>
      </c>
      <c r="AY476" s="247" t="s">
        <v>128</v>
      </c>
    </row>
    <row r="477" s="14" customFormat="1">
      <c r="A477" s="14"/>
      <c r="B477" s="237"/>
      <c r="C477" s="238"/>
      <c r="D477" s="220" t="s">
        <v>141</v>
      </c>
      <c r="E477" s="239" t="s">
        <v>19</v>
      </c>
      <c r="F477" s="240" t="s">
        <v>453</v>
      </c>
      <c r="G477" s="238"/>
      <c r="H477" s="241">
        <v>0.78000000000000003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7" t="s">
        <v>141</v>
      </c>
      <c r="AU477" s="247" t="s">
        <v>82</v>
      </c>
      <c r="AV477" s="14" t="s">
        <v>82</v>
      </c>
      <c r="AW477" s="14" t="s">
        <v>33</v>
      </c>
      <c r="AX477" s="14" t="s">
        <v>72</v>
      </c>
      <c r="AY477" s="247" t="s">
        <v>128</v>
      </c>
    </row>
    <row r="478" s="14" customFormat="1">
      <c r="A478" s="14"/>
      <c r="B478" s="237"/>
      <c r="C478" s="238"/>
      <c r="D478" s="220" t="s">
        <v>141</v>
      </c>
      <c r="E478" s="239" t="s">
        <v>19</v>
      </c>
      <c r="F478" s="240" t="s">
        <v>454</v>
      </c>
      <c r="G478" s="238"/>
      <c r="H478" s="241">
        <v>2.7000000000000002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7" t="s">
        <v>141</v>
      </c>
      <c r="AU478" s="247" t="s">
        <v>82</v>
      </c>
      <c r="AV478" s="14" t="s">
        <v>82</v>
      </c>
      <c r="AW478" s="14" t="s">
        <v>33</v>
      </c>
      <c r="AX478" s="14" t="s">
        <v>72</v>
      </c>
      <c r="AY478" s="247" t="s">
        <v>128</v>
      </c>
    </row>
    <row r="479" s="14" customFormat="1">
      <c r="A479" s="14"/>
      <c r="B479" s="237"/>
      <c r="C479" s="238"/>
      <c r="D479" s="220" t="s">
        <v>141</v>
      </c>
      <c r="E479" s="239" t="s">
        <v>19</v>
      </c>
      <c r="F479" s="240" t="s">
        <v>455</v>
      </c>
      <c r="G479" s="238"/>
      <c r="H479" s="241">
        <v>0.41999999999999998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141</v>
      </c>
      <c r="AU479" s="247" t="s">
        <v>82</v>
      </c>
      <c r="AV479" s="14" t="s">
        <v>82</v>
      </c>
      <c r="AW479" s="14" t="s">
        <v>33</v>
      </c>
      <c r="AX479" s="14" t="s">
        <v>72</v>
      </c>
      <c r="AY479" s="247" t="s">
        <v>128</v>
      </c>
    </row>
    <row r="480" s="14" customFormat="1">
      <c r="A480" s="14"/>
      <c r="B480" s="237"/>
      <c r="C480" s="238"/>
      <c r="D480" s="220" t="s">
        <v>141</v>
      </c>
      <c r="E480" s="239" t="s">
        <v>19</v>
      </c>
      <c r="F480" s="240" t="s">
        <v>455</v>
      </c>
      <c r="G480" s="238"/>
      <c r="H480" s="241">
        <v>0.41999999999999998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141</v>
      </c>
      <c r="AU480" s="247" t="s">
        <v>82</v>
      </c>
      <c r="AV480" s="14" t="s">
        <v>82</v>
      </c>
      <c r="AW480" s="14" t="s">
        <v>33</v>
      </c>
      <c r="AX480" s="14" t="s">
        <v>72</v>
      </c>
      <c r="AY480" s="247" t="s">
        <v>128</v>
      </c>
    </row>
    <row r="481" s="14" customFormat="1">
      <c r="A481" s="14"/>
      <c r="B481" s="237"/>
      <c r="C481" s="238"/>
      <c r="D481" s="220" t="s">
        <v>141</v>
      </c>
      <c r="E481" s="239" t="s">
        <v>19</v>
      </c>
      <c r="F481" s="240" t="s">
        <v>456</v>
      </c>
      <c r="G481" s="238"/>
      <c r="H481" s="241">
        <v>1.2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141</v>
      </c>
      <c r="AU481" s="247" t="s">
        <v>82</v>
      </c>
      <c r="AV481" s="14" t="s">
        <v>82</v>
      </c>
      <c r="AW481" s="14" t="s">
        <v>33</v>
      </c>
      <c r="AX481" s="14" t="s">
        <v>72</v>
      </c>
      <c r="AY481" s="247" t="s">
        <v>128</v>
      </c>
    </row>
    <row r="482" s="16" customFormat="1">
      <c r="A482" s="16"/>
      <c r="B482" s="259"/>
      <c r="C482" s="260"/>
      <c r="D482" s="220" t="s">
        <v>141</v>
      </c>
      <c r="E482" s="261" t="s">
        <v>19</v>
      </c>
      <c r="F482" s="262" t="s">
        <v>187</v>
      </c>
      <c r="G482" s="260"/>
      <c r="H482" s="263">
        <v>8.2799999999999994</v>
      </c>
      <c r="I482" s="264"/>
      <c r="J482" s="260"/>
      <c r="K482" s="260"/>
      <c r="L482" s="265"/>
      <c r="M482" s="266"/>
      <c r="N482" s="267"/>
      <c r="O482" s="267"/>
      <c r="P482" s="267"/>
      <c r="Q482" s="267"/>
      <c r="R482" s="267"/>
      <c r="S482" s="267"/>
      <c r="T482" s="268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69" t="s">
        <v>141</v>
      </c>
      <c r="AU482" s="269" t="s">
        <v>82</v>
      </c>
      <c r="AV482" s="16" t="s">
        <v>162</v>
      </c>
      <c r="AW482" s="16" t="s">
        <v>33</v>
      </c>
      <c r="AX482" s="16" t="s">
        <v>72</v>
      </c>
      <c r="AY482" s="269" t="s">
        <v>128</v>
      </c>
    </row>
    <row r="483" s="13" customFormat="1">
      <c r="A483" s="13"/>
      <c r="B483" s="227"/>
      <c r="C483" s="228"/>
      <c r="D483" s="220" t="s">
        <v>141</v>
      </c>
      <c r="E483" s="229" t="s">
        <v>19</v>
      </c>
      <c r="F483" s="230" t="s">
        <v>144</v>
      </c>
      <c r="G483" s="228"/>
      <c r="H483" s="229" t="s">
        <v>19</v>
      </c>
      <c r="I483" s="231"/>
      <c r="J483" s="228"/>
      <c r="K483" s="228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141</v>
      </c>
      <c r="AU483" s="236" t="s">
        <v>82</v>
      </c>
      <c r="AV483" s="13" t="s">
        <v>80</v>
      </c>
      <c r="AW483" s="13" t="s">
        <v>33</v>
      </c>
      <c r="AX483" s="13" t="s">
        <v>72</v>
      </c>
      <c r="AY483" s="236" t="s">
        <v>128</v>
      </c>
    </row>
    <row r="484" s="14" customFormat="1">
      <c r="A484" s="14"/>
      <c r="B484" s="237"/>
      <c r="C484" s="238"/>
      <c r="D484" s="220" t="s">
        <v>141</v>
      </c>
      <c r="E484" s="239" t="s">
        <v>19</v>
      </c>
      <c r="F484" s="240" t="s">
        <v>457</v>
      </c>
      <c r="G484" s="238"/>
      <c r="H484" s="241">
        <v>26.16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141</v>
      </c>
      <c r="AU484" s="247" t="s">
        <v>82</v>
      </c>
      <c r="AV484" s="14" t="s">
        <v>82</v>
      </c>
      <c r="AW484" s="14" t="s">
        <v>33</v>
      </c>
      <c r="AX484" s="14" t="s">
        <v>72</v>
      </c>
      <c r="AY484" s="247" t="s">
        <v>128</v>
      </c>
    </row>
    <row r="485" s="16" customFormat="1">
      <c r="A485" s="16"/>
      <c r="B485" s="259"/>
      <c r="C485" s="260"/>
      <c r="D485" s="220" t="s">
        <v>141</v>
      </c>
      <c r="E485" s="261" t="s">
        <v>19</v>
      </c>
      <c r="F485" s="262" t="s">
        <v>187</v>
      </c>
      <c r="G485" s="260"/>
      <c r="H485" s="263">
        <v>26.16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69" t="s">
        <v>141</v>
      </c>
      <c r="AU485" s="269" t="s">
        <v>82</v>
      </c>
      <c r="AV485" s="16" t="s">
        <v>162</v>
      </c>
      <c r="AW485" s="16" t="s">
        <v>33</v>
      </c>
      <c r="AX485" s="16" t="s">
        <v>72</v>
      </c>
      <c r="AY485" s="269" t="s">
        <v>128</v>
      </c>
    </row>
    <row r="486" s="13" customFormat="1">
      <c r="A486" s="13"/>
      <c r="B486" s="227"/>
      <c r="C486" s="228"/>
      <c r="D486" s="220" t="s">
        <v>141</v>
      </c>
      <c r="E486" s="229" t="s">
        <v>19</v>
      </c>
      <c r="F486" s="230" t="s">
        <v>146</v>
      </c>
      <c r="G486" s="228"/>
      <c r="H486" s="229" t="s">
        <v>19</v>
      </c>
      <c r="I486" s="231"/>
      <c r="J486" s="228"/>
      <c r="K486" s="228"/>
      <c r="L486" s="232"/>
      <c r="M486" s="233"/>
      <c r="N486" s="234"/>
      <c r="O486" s="234"/>
      <c r="P486" s="234"/>
      <c r="Q486" s="234"/>
      <c r="R486" s="234"/>
      <c r="S486" s="234"/>
      <c r="T486" s="23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6" t="s">
        <v>141</v>
      </c>
      <c r="AU486" s="236" t="s">
        <v>82</v>
      </c>
      <c r="AV486" s="13" t="s">
        <v>80</v>
      </c>
      <c r="AW486" s="13" t="s">
        <v>33</v>
      </c>
      <c r="AX486" s="13" t="s">
        <v>72</v>
      </c>
      <c r="AY486" s="236" t="s">
        <v>128</v>
      </c>
    </row>
    <row r="487" s="14" customFormat="1">
      <c r="A487" s="14"/>
      <c r="B487" s="237"/>
      <c r="C487" s="238"/>
      <c r="D487" s="220" t="s">
        <v>141</v>
      </c>
      <c r="E487" s="239" t="s">
        <v>19</v>
      </c>
      <c r="F487" s="240" t="s">
        <v>160</v>
      </c>
      <c r="G487" s="238"/>
      <c r="H487" s="241">
        <v>22.219999999999999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7" t="s">
        <v>141</v>
      </c>
      <c r="AU487" s="247" t="s">
        <v>82</v>
      </c>
      <c r="AV487" s="14" t="s">
        <v>82</v>
      </c>
      <c r="AW487" s="14" t="s">
        <v>33</v>
      </c>
      <c r="AX487" s="14" t="s">
        <v>72</v>
      </c>
      <c r="AY487" s="247" t="s">
        <v>128</v>
      </c>
    </row>
    <row r="488" s="16" customFormat="1">
      <c r="A488" s="16"/>
      <c r="B488" s="259"/>
      <c r="C488" s="260"/>
      <c r="D488" s="220" t="s">
        <v>141</v>
      </c>
      <c r="E488" s="261" t="s">
        <v>19</v>
      </c>
      <c r="F488" s="262" t="s">
        <v>187</v>
      </c>
      <c r="G488" s="260"/>
      <c r="H488" s="263">
        <v>22.219999999999999</v>
      </c>
      <c r="I488" s="264"/>
      <c r="J488" s="260"/>
      <c r="K488" s="260"/>
      <c r="L488" s="265"/>
      <c r="M488" s="266"/>
      <c r="N488" s="267"/>
      <c r="O488" s="267"/>
      <c r="P488" s="267"/>
      <c r="Q488" s="267"/>
      <c r="R488" s="267"/>
      <c r="S488" s="267"/>
      <c r="T488" s="268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69" t="s">
        <v>141</v>
      </c>
      <c r="AU488" s="269" t="s">
        <v>82</v>
      </c>
      <c r="AV488" s="16" t="s">
        <v>162</v>
      </c>
      <c r="AW488" s="16" t="s">
        <v>33</v>
      </c>
      <c r="AX488" s="16" t="s">
        <v>72</v>
      </c>
      <c r="AY488" s="269" t="s">
        <v>128</v>
      </c>
    </row>
    <row r="489" s="13" customFormat="1">
      <c r="A489" s="13"/>
      <c r="B489" s="227"/>
      <c r="C489" s="228"/>
      <c r="D489" s="220" t="s">
        <v>141</v>
      </c>
      <c r="E489" s="229" t="s">
        <v>19</v>
      </c>
      <c r="F489" s="230" t="s">
        <v>148</v>
      </c>
      <c r="G489" s="228"/>
      <c r="H489" s="229" t="s">
        <v>19</v>
      </c>
      <c r="I489" s="231"/>
      <c r="J489" s="228"/>
      <c r="K489" s="228"/>
      <c r="L489" s="232"/>
      <c r="M489" s="233"/>
      <c r="N489" s="234"/>
      <c r="O489" s="234"/>
      <c r="P489" s="234"/>
      <c r="Q489" s="234"/>
      <c r="R489" s="234"/>
      <c r="S489" s="234"/>
      <c r="T489" s="23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6" t="s">
        <v>141</v>
      </c>
      <c r="AU489" s="236" t="s">
        <v>82</v>
      </c>
      <c r="AV489" s="13" t="s">
        <v>80</v>
      </c>
      <c r="AW489" s="13" t="s">
        <v>33</v>
      </c>
      <c r="AX489" s="13" t="s">
        <v>72</v>
      </c>
      <c r="AY489" s="236" t="s">
        <v>128</v>
      </c>
    </row>
    <row r="490" s="14" customFormat="1">
      <c r="A490" s="14"/>
      <c r="B490" s="237"/>
      <c r="C490" s="238"/>
      <c r="D490" s="220" t="s">
        <v>141</v>
      </c>
      <c r="E490" s="239" t="s">
        <v>19</v>
      </c>
      <c r="F490" s="240" t="s">
        <v>161</v>
      </c>
      <c r="G490" s="238"/>
      <c r="H490" s="241">
        <v>22.379999999999999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7" t="s">
        <v>141</v>
      </c>
      <c r="AU490" s="247" t="s">
        <v>82</v>
      </c>
      <c r="AV490" s="14" t="s">
        <v>82</v>
      </c>
      <c r="AW490" s="14" t="s">
        <v>33</v>
      </c>
      <c r="AX490" s="14" t="s">
        <v>72</v>
      </c>
      <c r="AY490" s="247" t="s">
        <v>128</v>
      </c>
    </row>
    <row r="491" s="16" customFormat="1">
      <c r="A491" s="16"/>
      <c r="B491" s="259"/>
      <c r="C491" s="260"/>
      <c r="D491" s="220" t="s">
        <v>141</v>
      </c>
      <c r="E491" s="261" t="s">
        <v>19</v>
      </c>
      <c r="F491" s="262" t="s">
        <v>187</v>
      </c>
      <c r="G491" s="260"/>
      <c r="H491" s="263">
        <v>22.379999999999999</v>
      </c>
      <c r="I491" s="264"/>
      <c r="J491" s="260"/>
      <c r="K491" s="260"/>
      <c r="L491" s="265"/>
      <c r="M491" s="266"/>
      <c r="N491" s="267"/>
      <c r="O491" s="267"/>
      <c r="P491" s="267"/>
      <c r="Q491" s="267"/>
      <c r="R491" s="267"/>
      <c r="S491" s="267"/>
      <c r="T491" s="268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69" t="s">
        <v>141</v>
      </c>
      <c r="AU491" s="269" t="s">
        <v>82</v>
      </c>
      <c r="AV491" s="16" t="s">
        <v>162</v>
      </c>
      <c r="AW491" s="16" t="s">
        <v>33</v>
      </c>
      <c r="AX491" s="16" t="s">
        <v>72</v>
      </c>
      <c r="AY491" s="269" t="s">
        <v>128</v>
      </c>
    </row>
    <row r="492" s="15" customFormat="1">
      <c r="A492" s="15"/>
      <c r="B492" s="248"/>
      <c r="C492" s="249"/>
      <c r="D492" s="220" t="s">
        <v>141</v>
      </c>
      <c r="E492" s="250" t="s">
        <v>19</v>
      </c>
      <c r="F492" s="251" t="s">
        <v>150</v>
      </c>
      <c r="G492" s="249"/>
      <c r="H492" s="252">
        <v>79.039999999999992</v>
      </c>
      <c r="I492" s="253"/>
      <c r="J492" s="249"/>
      <c r="K492" s="249"/>
      <c r="L492" s="254"/>
      <c r="M492" s="255"/>
      <c r="N492" s="256"/>
      <c r="O492" s="256"/>
      <c r="P492" s="256"/>
      <c r="Q492" s="256"/>
      <c r="R492" s="256"/>
      <c r="S492" s="256"/>
      <c r="T492" s="257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8" t="s">
        <v>141</v>
      </c>
      <c r="AU492" s="258" t="s">
        <v>82</v>
      </c>
      <c r="AV492" s="15" t="s">
        <v>129</v>
      </c>
      <c r="AW492" s="15" t="s">
        <v>33</v>
      </c>
      <c r="AX492" s="15" t="s">
        <v>80</v>
      </c>
      <c r="AY492" s="258" t="s">
        <v>128</v>
      </c>
    </row>
    <row r="493" s="2" customFormat="1" ht="33" customHeight="1">
      <c r="A493" s="41"/>
      <c r="B493" s="42"/>
      <c r="C493" s="207" t="s">
        <v>471</v>
      </c>
      <c r="D493" s="207" t="s">
        <v>131</v>
      </c>
      <c r="E493" s="208" t="s">
        <v>472</v>
      </c>
      <c r="F493" s="209" t="s">
        <v>473</v>
      </c>
      <c r="G493" s="210" t="s">
        <v>352</v>
      </c>
      <c r="H493" s="211">
        <v>4.0599999999999996</v>
      </c>
      <c r="I493" s="212"/>
      <c r="J493" s="213">
        <f>ROUND(I493*H493,2)</f>
        <v>0</v>
      </c>
      <c r="K493" s="209" t="s">
        <v>135</v>
      </c>
      <c r="L493" s="47"/>
      <c r="M493" s="214" t="s">
        <v>19</v>
      </c>
      <c r="N493" s="215" t="s">
        <v>43</v>
      </c>
      <c r="O493" s="87"/>
      <c r="P493" s="216">
        <f>O493*H493</f>
        <v>0</v>
      </c>
      <c r="Q493" s="216">
        <v>0.00042999999999999999</v>
      </c>
      <c r="R493" s="216">
        <f>Q493*H493</f>
        <v>0.0017457999999999998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147</v>
      </c>
      <c r="AT493" s="218" t="s">
        <v>131</v>
      </c>
      <c r="AU493" s="218" t="s">
        <v>82</v>
      </c>
      <c r="AY493" s="20" t="s">
        <v>128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20" t="s">
        <v>80</v>
      </c>
      <c r="BK493" s="219">
        <f>ROUND(I493*H493,2)</f>
        <v>0</v>
      </c>
      <c r="BL493" s="20" t="s">
        <v>147</v>
      </c>
      <c r="BM493" s="218" t="s">
        <v>474</v>
      </c>
    </row>
    <row r="494" s="2" customFormat="1">
      <c r="A494" s="41"/>
      <c r="B494" s="42"/>
      <c r="C494" s="43"/>
      <c r="D494" s="220" t="s">
        <v>137</v>
      </c>
      <c r="E494" s="43"/>
      <c r="F494" s="221" t="s">
        <v>475</v>
      </c>
      <c r="G494" s="43"/>
      <c r="H494" s="43"/>
      <c r="I494" s="222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137</v>
      </c>
      <c r="AU494" s="20" t="s">
        <v>82</v>
      </c>
    </row>
    <row r="495" s="2" customFormat="1">
      <c r="A495" s="41"/>
      <c r="B495" s="42"/>
      <c r="C495" s="43"/>
      <c r="D495" s="225" t="s">
        <v>139</v>
      </c>
      <c r="E495" s="43"/>
      <c r="F495" s="226" t="s">
        <v>476</v>
      </c>
      <c r="G495" s="43"/>
      <c r="H495" s="43"/>
      <c r="I495" s="222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139</v>
      </c>
      <c r="AU495" s="20" t="s">
        <v>82</v>
      </c>
    </row>
    <row r="496" s="13" customFormat="1">
      <c r="A496" s="13"/>
      <c r="B496" s="227"/>
      <c r="C496" s="228"/>
      <c r="D496" s="220" t="s">
        <v>141</v>
      </c>
      <c r="E496" s="229" t="s">
        <v>19</v>
      </c>
      <c r="F496" s="230" t="s">
        <v>144</v>
      </c>
      <c r="G496" s="228"/>
      <c r="H496" s="229" t="s">
        <v>19</v>
      </c>
      <c r="I496" s="231"/>
      <c r="J496" s="228"/>
      <c r="K496" s="228"/>
      <c r="L496" s="232"/>
      <c r="M496" s="233"/>
      <c r="N496" s="234"/>
      <c r="O496" s="234"/>
      <c r="P496" s="234"/>
      <c r="Q496" s="234"/>
      <c r="R496" s="234"/>
      <c r="S496" s="234"/>
      <c r="T496" s="23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6" t="s">
        <v>141</v>
      </c>
      <c r="AU496" s="236" t="s">
        <v>82</v>
      </c>
      <c r="AV496" s="13" t="s">
        <v>80</v>
      </c>
      <c r="AW496" s="13" t="s">
        <v>33</v>
      </c>
      <c r="AX496" s="13" t="s">
        <v>72</v>
      </c>
      <c r="AY496" s="236" t="s">
        <v>128</v>
      </c>
    </row>
    <row r="497" s="14" customFormat="1">
      <c r="A497" s="14"/>
      <c r="B497" s="237"/>
      <c r="C497" s="238"/>
      <c r="D497" s="220" t="s">
        <v>141</v>
      </c>
      <c r="E497" s="239" t="s">
        <v>19</v>
      </c>
      <c r="F497" s="240" t="s">
        <v>477</v>
      </c>
      <c r="G497" s="238"/>
      <c r="H497" s="241">
        <v>4.0599999999999996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141</v>
      </c>
      <c r="AU497" s="247" t="s">
        <v>82</v>
      </c>
      <c r="AV497" s="14" t="s">
        <v>82</v>
      </c>
      <c r="AW497" s="14" t="s">
        <v>33</v>
      </c>
      <c r="AX497" s="14" t="s">
        <v>72</v>
      </c>
      <c r="AY497" s="247" t="s">
        <v>128</v>
      </c>
    </row>
    <row r="498" s="15" customFormat="1">
      <c r="A498" s="15"/>
      <c r="B498" s="248"/>
      <c r="C498" s="249"/>
      <c r="D498" s="220" t="s">
        <v>141</v>
      </c>
      <c r="E498" s="250" t="s">
        <v>19</v>
      </c>
      <c r="F498" s="251" t="s">
        <v>150</v>
      </c>
      <c r="G498" s="249"/>
      <c r="H498" s="252">
        <v>4.0599999999999996</v>
      </c>
      <c r="I498" s="253"/>
      <c r="J498" s="249"/>
      <c r="K498" s="249"/>
      <c r="L498" s="254"/>
      <c r="M498" s="255"/>
      <c r="N498" s="256"/>
      <c r="O498" s="256"/>
      <c r="P498" s="256"/>
      <c r="Q498" s="256"/>
      <c r="R498" s="256"/>
      <c r="S498" s="256"/>
      <c r="T498" s="25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8" t="s">
        <v>141</v>
      </c>
      <c r="AU498" s="258" t="s">
        <v>82</v>
      </c>
      <c r="AV498" s="15" t="s">
        <v>129</v>
      </c>
      <c r="AW498" s="15" t="s">
        <v>33</v>
      </c>
      <c r="AX498" s="15" t="s">
        <v>80</v>
      </c>
      <c r="AY498" s="258" t="s">
        <v>128</v>
      </c>
    </row>
    <row r="499" s="2" customFormat="1" ht="24.15" customHeight="1">
      <c r="A499" s="41"/>
      <c r="B499" s="42"/>
      <c r="C499" s="270" t="s">
        <v>478</v>
      </c>
      <c r="D499" s="270" t="s">
        <v>387</v>
      </c>
      <c r="E499" s="271" t="s">
        <v>479</v>
      </c>
      <c r="F499" s="272" t="s">
        <v>480</v>
      </c>
      <c r="G499" s="273" t="s">
        <v>352</v>
      </c>
      <c r="H499" s="274">
        <v>4.4660000000000002</v>
      </c>
      <c r="I499" s="275"/>
      <c r="J499" s="276">
        <f>ROUND(I499*H499,2)</f>
        <v>0</v>
      </c>
      <c r="K499" s="272" t="s">
        <v>135</v>
      </c>
      <c r="L499" s="277"/>
      <c r="M499" s="278" t="s">
        <v>19</v>
      </c>
      <c r="N499" s="279" t="s">
        <v>43</v>
      </c>
      <c r="O499" s="87"/>
      <c r="P499" s="216">
        <f>O499*H499</f>
        <v>0</v>
      </c>
      <c r="Q499" s="216">
        <v>0.00198</v>
      </c>
      <c r="R499" s="216">
        <f>Q499*H499</f>
        <v>0.0088426800000000003</v>
      </c>
      <c r="S499" s="216">
        <v>0</v>
      </c>
      <c r="T499" s="217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18" t="s">
        <v>390</v>
      </c>
      <c r="AT499" s="218" t="s">
        <v>387</v>
      </c>
      <c r="AU499" s="218" t="s">
        <v>82</v>
      </c>
      <c r="AY499" s="20" t="s">
        <v>128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20" t="s">
        <v>80</v>
      </c>
      <c r="BK499" s="219">
        <f>ROUND(I499*H499,2)</f>
        <v>0</v>
      </c>
      <c r="BL499" s="20" t="s">
        <v>147</v>
      </c>
      <c r="BM499" s="218" t="s">
        <v>481</v>
      </c>
    </row>
    <row r="500" s="2" customFormat="1">
      <c r="A500" s="41"/>
      <c r="B500" s="42"/>
      <c r="C500" s="43"/>
      <c r="D500" s="220" t="s">
        <v>137</v>
      </c>
      <c r="E500" s="43"/>
      <c r="F500" s="221" t="s">
        <v>480</v>
      </c>
      <c r="G500" s="43"/>
      <c r="H500" s="43"/>
      <c r="I500" s="222"/>
      <c r="J500" s="43"/>
      <c r="K500" s="43"/>
      <c r="L500" s="47"/>
      <c r="M500" s="223"/>
      <c r="N500" s="22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20" t="s">
        <v>137</v>
      </c>
      <c r="AU500" s="20" t="s">
        <v>82</v>
      </c>
    </row>
    <row r="501" s="13" customFormat="1">
      <c r="A501" s="13"/>
      <c r="B501" s="227"/>
      <c r="C501" s="228"/>
      <c r="D501" s="220" t="s">
        <v>141</v>
      </c>
      <c r="E501" s="229" t="s">
        <v>19</v>
      </c>
      <c r="F501" s="230" t="s">
        <v>144</v>
      </c>
      <c r="G501" s="228"/>
      <c r="H501" s="229" t="s">
        <v>19</v>
      </c>
      <c r="I501" s="231"/>
      <c r="J501" s="228"/>
      <c r="K501" s="228"/>
      <c r="L501" s="232"/>
      <c r="M501" s="233"/>
      <c r="N501" s="234"/>
      <c r="O501" s="234"/>
      <c r="P501" s="234"/>
      <c r="Q501" s="234"/>
      <c r="R501" s="234"/>
      <c r="S501" s="234"/>
      <c r="T501" s="23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6" t="s">
        <v>141</v>
      </c>
      <c r="AU501" s="236" t="s">
        <v>82</v>
      </c>
      <c r="AV501" s="13" t="s">
        <v>80</v>
      </c>
      <c r="AW501" s="13" t="s">
        <v>33</v>
      </c>
      <c r="AX501" s="13" t="s">
        <v>72</v>
      </c>
      <c r="AY501" s="236" t="s">
        <v>128</v>
      </c>
    </row>
    <row r="502" s="14" customFormat="1">
      <c r="A502" s="14"/>
      <c r="B502" s="237"/>
      <c r="C502" s="238"/>
      <c r="D502" s="220" t="s">
        <v>141</v>
      </c>
      <c r="E502" s="239" t="s">
        <v>19</v>
      </c>
      <c r="F502" s="240" t="s">
        <v>477</v>
      </c>
      <c r="G502" s="238"/>
      <c r="H502" s="241">
        <v>4.0599999999999996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141</v>
      </c>
      <c r="AU502" s="247" t="s">
        <v>82</v>
      </c>
      <c r="AV502" s="14" t="s">
        <v>82</v>
      </c>
      <c r="AW502" s="14" t="s">
        <v>33</v>
      </c>
      <c r="AX502" s="14" t="s">
        <v>72</v>
      </c>
      <c r="AY502" s="247" t="s">
        <v>128</v>
      </c>
    </row>
    <row r="503" s="15" customFormat="1">
      <c r="A503" s="15"/>
      <c r="B503" s="248"/>
      <c r="C503" s="249"/>
      <c r="D503" s="220" t="s">
        <v>141</v>
      </c>
      <c r="E503" s="250" t="s">
        <v>19</v>
      </c>
      <c r="F503" s="251" t="s">
        <v>150</v>
      </c>
      <c r="G503" s="249"/>
      <c r="H503" s="252">
        <v>4.0599999999999996</v>
      </c>
      <c r="I503" s="253"/>
      <c r="J503" s="249"/>
      <c r="K503" s="249"/>
      <c r="L503" s="254"/>
      <c r="M503" s="255"/>
      <c r="N503" s="256"/>
      <c r="O503" s="256"/>
      <c r="P503" s="256"/>
      <c r="Q503" s="256"/>
      <c r="R503" s="256"/>
      <c r="S503" s="256"/>
      <c r="T503" s="257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8" t="s">
        <v>141</v>
      </c>
      <c r="AU503" s="258" t="s">
        <v>82</v>
      </c>
      <c r="AV503" s="15" t="s">
        <v>129</v>
      </c>
      <c r="AW503" s="15" t="s">
        <v>33</v>
      </c>
      <c r="AX503" s="15" t="s">
        <v>80</v>
      </c>
      <c r="AY503" s="258" t="s">
        <v>128</v>
      </c>
    </row>
    <row r="504" s="14" customFormat="1">
      <c r="A504" s="14"/>
      <c r="B504" s="237"/>
      <c r="C504" s="238"/>
      <c r="D504" s="220" t="s">
        <v>141</v>
      </c>
      <c r="E504" s="238"/>
      <c r="F504" s="240" t="s">
        <v>482</v>
      </c>
      <c r="G504" s="238"/>
      <c r="H504" s="241">
        <v>4.4660000000000002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7" t="s">
        <v>141</v>
      </c>
      <c r="AU504" s="247" t="s">
        <v>82</v>
      </c>
      <c r="AV504" s="14" t="s">
        <v>82</v>
      </c>
      <c r="AW504" s="14" t="s">
        <v>4</v>
      </c>
      <c r="AX504" s="14" t="s">
        <v>80</v>
      </c>
      <c r="AY504" s="247" t="s">
        <v>128</v>
      </c>
    </row>
    <row r="505" s="2" customFormat="1" ht="24.15" customHeight="1">
      <c r="A505" s="41"/>
      <c r="B505" s="42"/>
      <c r="C505" s="207" t="s">
        <v>483</v>
      </c>
      <c r="D505" s="207" t="s">
        <v>131</v>
      </c>
      <c r="E505" s="208" t="s">
        <v>484</v>
      </c>
      <c r="F505" s="209" t="s">
        <v>485</v>
      </c>
      <c r="G505" s="210" t="s">
        <v>155</v>
      </c>
      <c r="H505" s="211">
        <v>79.040000000000006</v>
      </c>
      <c r="I505" s="212"/>
      <c r="J505" s="213">
        <f>ROUND(I505*H505,2)</f>
        <v>0</v>
      </c>
      <c r="K505" s="209" t="s">
        <v>135</v>
      </c>
      <c r="L505" s="47"/>
      <c r="M505" s="214" t="s">
        <v>19</v>
      </c>
      <c r="N505" s="215" t="s">
        <v>43</v>
      </c>
      <c r="O505" s="87"/>
      <c r="P505" s="216">
        <f>O505*H505</f>
        <v>0</v>
      </c>
      <c r="Q505" s="216">
        <v>0</v>
      </c>
      <c r="R505" s="216">
        <f>Q505*H505</f>
        <v>0</v>
      </c>
      <c r="S505" s="216">
        <v>0.083169999999999994</v>
      </c>
      <c r="T505" s="217">
        <f>S505*H505</f>
        <v>6.5737568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18" t="s">
        <v>147</v>
      </c>
      <c r="AT505" s="218" t="s">
        <v>131</v>
      </c>
      <c r="AU505" s="218" t="s">
        <v>82</v>
      </c>
      <c r="AY505" s="20" t="s">
        <v>128</v>
      </c>
      <c r="BE505" s="219">
        <f>IF(N505="základní",J505,0)</f>
        <v>0</v>
      </c>
      <c r="BF505" s="219">
        <f>IF(N505="snížená",J505,0)</f>
        <v>0</v>
      </c>
      <c r="BG505" s="219">
        <f>IF(N505="zákl. přenesená",J505,0)</f>
        <v>0</v>
      </c>
      <c r="BH505" s="219">
        <f>IF(N505="sníž. přenesená",J505,0)</f>
        <v>0</v>
      </c>
      <c r="BI505" s="219">
        <f>IF(N505="nulová",J505,0)</f>
        <v>0</v>
      </c>
      <c r="BJ505" s="20" t="s">
        <v>80</v>
      </c>
      <c r="BK505" s="219">
        <f>ROUND(I505*H505,2)</f>
        <v>0</v>
      </c>
      <c r="BL505" s="20" t="s">
        <v>147</v>
      </c>
      <c r="BM505" s="218" t="s">
        <v>486</v>
      </c>
    </row>
    <row r="506" s="2" customFormat="1">
      <c r="A506" s="41"/>
      <c r="B506" s="42"/>
      <c r="C506" s="43"/>
      <c r="D506" s="220" t="s">
        <v>137</v>
      </c>
      <c r="E506" s="43"/>
      <c r="F506" s="221" t="s">
        <v>485</v>
      </c>
      <c r="G506" s="43"/>
      <c r="H506" s="43"/>
      <c r="I506" s="222"/>
      <c r="J506" s="43"/>
      <c r="K506" s="43"/>
      <c r="L506" s="47"/>
      <c r="M506" s="223"/>
      <c r="N506" s="22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20" t="s">
        <v>137</v>
      </c>
      <c r="AU506" s="20" t="s">
        <v>82</v>
      </c>
    </row>
    <row r="507" s="2" customFormat="1">
      <c r="A507" s="41"/>
      <c r="B507" s="42"/>
      <c r="C507" s="43"/>
      <c r="D507" s="225" t="s">
        <v>139</v>
      </c>
      <c r="E507" s="43"/>
      <c r="F507" s="226" t="s">
        <v>487</v>
      </c>
      <c r="G507" s="43"/>
      <c r="H507" s="43"/>
      <c r="I507" s="222"/>
      <c r="J507" s="43"/>
      <c r="K507" s="43"/>
      <c r="L507" s="47"/>
      <c r="M507" s="223"/>
      <c r="N507" s="22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20" t="s">
        <v>139</v>
      </c>
      <c r="AU507" s="20" t="s">
        <v>82</v>
      </c>
    </row>
    <row r="508" s="13" customFormat="1">
      <c r="A508" s="13"/>
      <c r="B508" s="227"/>
      <c r="C508" s="228"/>
      <c r="D508" s="220" t="s">
        <v>141</v>
      </c>
      <c r="E508" s="229" t="s">
        <v>19</v>
      </c>
      <c r="F508" s="230" t="s">
        <v>142</v>
      </c>
      <c r="G508" s="228"/>
      <c r="H508" s="229" t="s">
        <v>19</v>
      </c>
      <c r="I508" s="231"/>
      <c r="J508" s="228"/>
      <c r="K508" s="228"/>
      <c r="L508" s="232"/>
      <c r="M508" s="233"/>
      <c r="N508" s="234"/>
      <c r="O508" s="234"/>
      <c r="P508" s="234"/>
      <c r="Q508" s="234"/>
      <c r="R508" s="234"/>
      <c r="S508" s="234"/>
      <c r="T508" s="23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6" t="s">
        <v>141</v>
      </c>
      <c r="AU508" s="236" t="s">
        <v>82</v>
      </c>
      <c r="AV508" s="13" t="s">
        <v>80</v>
      </c>
      <c r="AW508" s="13" t="s">
        <v>33</v>
      </c>
      <c r="AX508" s="13" t="s">
        <v>72</v>
      </c>
      <c r="AY508" s="236" t="s">
        <v>128</v>
      </c>
    </row>
    <row r="509" s="13" customFormat="1">
      <c r="A509" s="13"/>
      <c r="B509" s="227"/>
      <c r="C509" s="228"/>
      <c r="D509" s="220" t="s">
        <v>141</v>
      </c>
      <c r="E509" s="229" t="s">
        <v>19</v>
      </c>
      <c r="F509" s="230" t="s">
        <v>488</v>
      </c>
      <c r="G509" s="228"/>
      <c r="H509" s="229" t="s">
        <v>19</v>
      </c>
      <c r="I509" s="231"/>
      <c r="J509" s="228"/>
      <c r="K509" s="228"/>
      <c r="L509" s="232"/>
      <c r="M509" s="233"/>
      <c r="N509" s="234"/>
      <c r="O509" s="234"/>
      <c r="P509" s="234"/>
      <c r="Q509" s="234"/>
      <c r="R509" s="234"/>
      <c r="S509" s="234"/>
      <c r="T509" s="23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6" t="s">
        <v>141</v>
      </c>
      <c r="AU509" s="236" t="s">
        <v>82</v>
      </c>
      <c r="AV509" s="13" t="s">
        <v>80</v>
      </c>
      <c r="AW509" s="13" t="s">
        <v>33</v>
      </c>
      <c r="AX509" s="13" t="s">
        <v>72</v>
      </c>
      <c r="AY509" s="236" t="s">
        <v>128</v>
      </c>
    </row>
    <row r="510" s="14" customFormat="1">
      <c r="A510" s="14"/>
      <c r="B510" s="237"/>
      <c r="C510" s="238"/>
      <c r="D510" s="220" t="s">
        <v>141</v>
      </c>
      <c r="E510" s="239" t="s">
        <v>19</v>
      </c>
      <c r="F510" s="240" t="s">
        <v>452</v>
      </c>
      <c r="G510" s="238"/>
      <c r="H510" s="241">
        <v>2.7599999999999998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7" t="s">
        <v>141</v>
      </c>
      <c r="AU510" s="247" t="s">
        <v>82</v>
      </c>
      <c r="AV510" s="14" t="s">
        <v>82</v>
      </c>
      <c r="AW510" s="14" t="s">
        <v>33</v>
      </c>
      <c r="AX510" s="14" t="s">
        <v>72</v>
      </c>
      <c r="AY510" s="247" t="s">
        <v>128</v>
      </c>
    </row>
    <row r="511" s="14" customFormat="1">
      <c r="A511" s="14"/>
      <c r="B511" s="237"/>
      <c r="C511" s="238"/>
      <c r="D511" s="220" t="s">
        <v>141</v>
      </c>
      <c r="E511" s="239" t="s">
        <v>19</v>
      </c>
      <c r="F511" s="240" t="s">
        <v>453</v>
      </c>
      <c r="G511" s="238"/>
      <c r="H511" s="241">
        <v>0.78000000000000003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141</v>
      </c>
      <c r="AU511" s="247" t="s">
        <v>82</v>
      </c>
      <c r="AV511" s="14" t="s">
        <v>82</v>
      </c>
      <c r="AW511" s="14" t="s">
        <v>33</v>
      </c>
      <c r="AX511" s="14" t="s">
        <v>72</v>
      </c>
      <c r="AY511" s="247" t="s">
        <v>128</v>
      </c>
    </row>
    <row r="512" s="14" customFormat="1">
      <c r="A512" s="14"/>
      <c r="B512" s="237"/>
      <c r="C512" s="238"/>
      <c r="D512" s="220" t="s">
        <v>141</v>
      </c>
      <c r="E512" s="239" t="s">
        <v>19</v>
      </c>
      <c r="F512" s="240" t="s">
        <v>454</v>
      </c>
      <c r="G512" s="238"/>
      <c r="H512" s="241">
        <v>2.7000000000000002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7" t="s">
        <v>141</v>
      </c>
      <c r="AU512" s="247" t="s">
        <v>82</v>
      </c>
      <c r="AV512" s="14" t="s">
        <v>82</v>
      </c>
      <c r="AW512" s="14" t="s">
        <v>33</v>
      </c>
      <c r="AX512" s="14" t="s">
        <v>72</v>
      </c>
      <c r="AY512" s="247" t="s">
        <v>128</v>
      </c>
    </row>
    <row r="513" s="14" customFormat="1">
      <c r="A513" s="14"/>
      <c r="B513" s="237"/>
      <c r="C513" s="238"/>
      <c r="D513" s="220" t="s">
        <v>141</v>
      </c>
      <c r="E513" s="239" t="s">
        <v>19</v>
      </c>
      <c r="F513" s="240" t="s">
        <v>455</v>
      </c>
      <c r="G513" s="238"/>
      <c r="H513" s="241">
        <v>0.41999999999999998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7" t="s">
        <v>141</v>
      </c>
      <c r="AU513" s="247" t="s">
        <v>82</v>
      </c>
      <c r="AV513" s="14" t="s">
        <v>82</v>
      </c>
      <c r="AW513" s="14" t="s">
        <v>33</v>
      </c>
      <c r="AX513" s="14" t="s">
        <v>72</v>
      </c>
      <c r="AY513" s="247" t="s">
        <v>128</v>
      </c>
    </row>
    <row r="514" s="14" customFormat="1">
      <c r="A514" s="14"/>
      <c r="B514" s="237"/>
      <c r="C514" s="238"/>
      <c r="D514" s="220" t="s">
        <v>141</v>
      </c>
      <c r="E514" s="239" t="s">
        <v>19</v>
      </c>
      <c r="F514" s="240" t="s">
        <v>455</v>
      </c>
      <c r="G514" s="238"/>
      <c r="H514" s="241">
        <v>0.41999999999999998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7" t="s">
        <v>141</v>
      </c>
      <c r="AU514" s="247" t="s">
        <v>82</v>
      </c>
      <c r="AV514" s="14" t="s">
        <v>82</v>
      </c>
      <c r="AW514" s="14" t="s">
        <v>33</v>
      </c>
      <c r="AX514" s="14" t="s">
        <v>72</v>
      </c>
      <c r="AY514" s="247" t="s">
        <v>128</v>
      </c>
    </row>
    <row r="515" s="14" customFormat="1">
      <c r="A515" s="14"/>
      <c r="B515" s="237"/>
      <c r="C515" s="238"/>
      <c r="D515" s="220" t="s">
        <v>141</v>
      </c>
      <c r="E515" s="239" t="s">
        <v>19</v>
      </c>
      <c r="F515" s="240" t="s">
        <v>456</v>
      </c>
      <c r="G515" s="238"/>
      <c r="H515" s="241">
        <v>1.2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7" t="s">
        <v>141</v>
      </c>
      <c r="AU515" s="247" t="s">
        <v>82</v>
      </c>
      <c r="AV515" s="14" t="s">
        <v>82</v>
      </c>
      <c r="AW515" s="14" t="s">
        <v>33</v>
      </c>
      <c r="AX515" s="14" t="s">
        <v>72</v>
      </c>
      <c r="AY515" s="247" t="s">
        <v>128</v>
      </c>
    </row>
    <row r="516" s="16" customFormat="1">
      <c r="A516" s="16"/>
      <c r="B516" s="259"/>
      <c r="C516" s="260"/>
      <c r="D516" s="220" t="s">
        <v>141</v>
      </c>
      <c r="E516" s="261" t="s">
        <v>19</v>
      </c>
      <c r="F516" s="262" t="s">
        <v>187</v>
      </c>
      <c r="G516" s="260"/>
      <c r="H516" s="263">
        <v>8.2799999999999994</v>
      </c>
      <c r="I516" s="264"/>
      <c r="J516" s="260"/>
      <c r="K516" s="260"/>
      <c r="L516" s="265"/>
      <c r="M516" s="266"/>
      <c r="N516" s="267"/>
      <c r="O516" s="267"/>
      <c r="P516" s="267"/>
      <c r="Q516" s="267"/>
      <c r="R516" s="267"/>
      <c r="S516" s="267"/>
      <c r="T516" s="268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69" t="s">
        <v>141</v>
      </c>
      <c r="AU516" s="269" t="s">
        <v>82</v>
      </c>
      <c r="AV516" s="16" t="s">
        <v>162</v>
      </c>
      <c r="AW516" s="16" t="s">
        <v>33</v>
      </c>
      <c r="AX516" s="16" t="s">
        <v>72</v>
      </c>
      <c r="AY516" s="269" t="s">
        <v>128</v>
      </c>
    </row>
    <row r="517" s="13" customFormat="1">
      <c r="A517" s="13"/>
      <c r="B517" s="227"/>
      <c r="C517" s="228"/>
      <c r="D517" s="220" t="s">
        <v>141</v>
      </c>
      <c r="E517" s="229" t="s">
        <v>19</v>
      </c>
      <c r="F517" s="230" t="s">
        <v>144</v>
      </c>
      <c r="G517" s="228"/>
      <c r="H517" s="229" t="s">
        <v>19</v>
      </c>
      <c r="I517" s="231"/>
      <c r="J517" s="228"/>
      <c r="K517" s="228"/>
      <c r="L517" s="232"/>
      <c r="M517" s="233"/>
      <c r="N517" s="234"/>
      <c r="O517" s="234"/>
      <c r="P517" s="234"/>
      <c r="Q517" s="234"/>
      <c r="R517" s="234"/>
      <c r="S517" s="234"/>
      <c r="T517" s="23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6" t="s">
        <v>141</v>
      </c>
      <c r="AU517" s="236" t="s">
        <v>82</v>
      </c>
      <c r="AV517" s="13" t="s">
        <v>80</v>
      </c>
      <c r="AW517" s="13" t="s">
        <v>33</v>
      </c>
      <c r="AX517" s="13" t="s">
        <v>72</v>
      </c>
      <c r="AY517" s="236" t="s">
        <v>128</v>
      </c>
    </row>
    <row r="518" s="14" customFormat="1">
      <c r="A518" s="14"/>
      <c r="B518" s="237"/>
      <c r="C518" s="238"/>
      <c r="D518" s="220" t="s">
        <v>141</v>
      </c>
      <c r="E518" s="239" t="s">
        <v>19</v>
      </c>
      <c r="F518" s="240" t="s">
        <v>457</v>
      </c>
      <c r="G518" s="238"/>
      <c r="H518" s="241">
        <v>26.16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7" t="s">
        <v>141</v>
      </c>
      <c r="AU518" s="247" t="s">
        <v>82</v>
      </c>
      <c r="AV518" s="14" t="s">
        <v>82</v>
      </c>
      <c r="AW518" s="14" t="s">
        <v>33</v>
      </c>
      <c r="AX518" s="14" t="s">
        <v>72</v>
      </c>
      <c r="AY518" s="247" t="s">
        <v>128</v>
      </c>
    </row>
    <row r="519" s="16" customFormat="1">
      <c r="A519" s="16"/>
      <c r="B519" s="259"/>
      <c r="C519" s="260"/>
      <c r="D519" s="220" t="s">
        <v>141</v>
      </c>
      <c r="E519" s="261" t="s">
        <v>19</v>
      </c>
      <c r="F519" s="262" t="s">
        <v>187</v>
      </c>
      <c r="G519" s="260"/>
      <c r="H519" s="263">
        <v>26.16</v>
      </c>
      <c r="I519" s="264"/>
      <c r="J519" s="260"/>
      <c r="K519" s="260"/>
      <c r="L519" s="265"/>
      <c r="M519" s="266"/>
      <c r="N519" s="267"/>
      <c r="O519" s="267"/>
      <c r="P519" s="267"/>
      <c r="Q519" s="267"/>
      <c r="R519" s="267"/>
      <c r="S519" s="267"/>
      <c r="T519" s="268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69" t="s">
        <v>141</v>
      </c>
      <c r="AU519" s="269" t="s">
        <v>82</v>
      </c>
      <c r="AV519" s="16" t="s">
        <v>162</v>
      </c>
      <c r="AW519" s="16" t="s">
        <v>33</v>
      </c>
      <c r="AX519" s="16" t="s">
        <v>72</v>
      </c>
      <c r="AY519" s="269" t="s">
        <v>128</v>
      </c>
    </row>
    <row r="520" s="13" customFormat="1">
      <c r="A520" s="13"/>
      <c r="B520" s="227"/>
      <c r="C520" s="228"/>
      <c r="D520" s="220" t="s">
        <v>141</v>
      </c>
      <c r="E520" s="229" t="s">
        <v>19</v>
      </c>
      <c r="F520" s="230" t="s">
        <v>146</v>
      </c>
      <c r="G520" s="228"/>
      <c r="H520" s="229" t="s">
        <v>19</v>
      </c>
      <c r="I520" s="231"/>
      <c r="J520" s="228"/>
      <c r="K520" s="228"/>
      <c r="L520" s="232"/>
      <c r="M520" s="233"/>
      <c r="N520" s="234"/>
      <c r="O520" s="234"/>
      <c r="P520" s="234"/>
      <c r="Q520" s="234"/>
      <c r="R520" s="234"/>
      <c r="S520" s="234"/>
      <c r="T520" s="23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6" t="s">
        <v>141</v>
      </c>
      <c r="AU520" s="236" t="s">
        <v>82</v>
      </c>
      <c r="AV520" s="13" t="s">
        <v>80</v>
      </c>
      <c r="AW520" s="13" t="s">
        <v>33</v>
      </c>
      <c r="AX520" s="13" t="s">
        <v>72</v>
      </c>
      <c r="AY520" s="236" t="s">
        <v>128</v>
      </c>
    </row>
    <row r="521" s="14" customFormat="1">
      <c r="A521" s="14"/>
      <c r="B521" s="237"/>
      <c r="C521" s="238"/>
      <c r="D521" s="220" t="s">
        <v>141</v>
      </c>
      <c r="E521" s="239" t="s">
        <v>19</v>
      </c>
      <c r="F521" s="240" t="s">
        <v>160</v>
      </c>
      <c r="G521" s="238"/>
      <c r="H521" s="241">
        <v>22.219999999999999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7" t="s">
        <v>141</v>
      </c>
      <c r="AU521" s="247" t="s">
        <v>82</v>
      </c>
      <c r="AV521" s="14" t="s">
        <v>82</v>
      </c>
      <c r="AW521" s="14" t="s">
        <v>33</v>
      </c>
      <c r="AX521" s="14" t="s">
        <v>72</v>
      </c>
      <c r="AY521" s="247" t="s">
        <v>128</v>
      </c>
    </row>
    <row r="522" s="16" customFormat="1">
      <c r="A522" s="16"/>
      <c r="B522" s="259"/>
      <c r="C522" s="260"/>
      <c r="D522" s="220" t="s">
        <v>141</v>
      </c>
      <c r="E522" s="261" t="s">
        <v>19</v>
      </c>
      <c r="F522" s="262" t="s">
        <v>187</v>
      </c>
      <c r="G522" s="260"/>
      <c r="H522" s="263">
        <v>22.219999999999999</v>
      </c>
      <c r="I522" s="264"/>
      <c r="J522" s="260"/>
      <c r="K522" s="260"/>
      <c r="L522" s="265"/>
      <c r="M522" s="266"/>
      <c r="N522" s="267"/>
      <c r="O522" s="267"/>
      <c r="P522" s="267"/>
      <c r="Q522" s="267"/>
      <c r="R522" s="267"/>
      <c r="S522" s="267"/>
      <c r="T522" s="268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T522" s="269" t="s">
        <v>141</v>
      </c>
      <c r="AU522" s="269" t="s">
        <v>82</v>
      </c>
      <c r="AV522" s="16" t="s">
        <v>162</v>
      </c>
      <c r="AW522" s="16" t="s">
        <v>33</v>
      </c>
      <c r="AX522" s="16" t="s">
        <v>72</v>
      </c>
      <c r="AY522" s="269" t="s">
        <v>128</v>
      </c>
    </row>
    <row r="523" s="13" customFormat="1">
      <c r="A523" s="13"/>
      <c r="B523" s="227"/>
      <c r="C523" s="228"/>
      <c r="D523" s="220" t="s">
        <v>141</v>
      </c>
      <c r="E523" s="229" t="s">
        <v>19</v>
      </c>
      <c r="F523" s="230" t="s">
        <v>148</v>
      </c>
      <c r="G523" s="228"/>
      <c r="H523" s="229" t="s">
        <v>19</v>
      </c>
      <c r="I523" s="231"/>
      <c r="J523" s="228"/>
      <c r="K523" s="228"/>
      <c r="L523" s="232"/>
      <c r="M523" s="233"/>
      <c r="N523" s="234"/>
      <c r="O523" s="234"/>
      <c r="P523" s="234"/>
      <c r="Q523" s="234"/>
      <c r="R523" s="234"/>
      <c r="S523" s="234"/>
      <c r="T523" s="23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6" t="s">
        <v>141</v>
      </c>
      <c r="AU523" s="236" t="s">
        <v>82</v>
      </c>
      <c r="AV523" s="13" t="s">
        <v>80</v>
      </c>
      <c r="AW523" s="13" t="s">
        <v>33</v>
      </c>
      <c r="AX523" s="13" t="s">
        <v>72</v>
      </c>
      <c r="AY523" s="236" t="s">
        <v>128</v>
      </c>
    </row>
    <row r="524" s="14" customFormat="1">
      <c r="A524" s="14"/>
      <c r="B524" s="237"/>
      <c r="C524" s="238"/>
      <c r="D524" s="220" t="s">
        <v>141</v>
      </c>
      <c r="E524" s="239" t="s">
        <v>19</v>
      </c>
      <c r="F524" s="240" t="s">
        <v>161</v>
      </c>
      <c r="G524" s="238"/>
      <c r="H524" s="241">
        <v>22.379999999999999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7" t="s">
        <v>141</v>
      </c>
      <c r="AU524" s="247" t="s">
        <v>82</v>
      </c>
      <c r="AV524" s="14" t="s">
        <v>82</v>
      </c>
      <c r="AW524" s="14" t="s">
        <v>33</v>
      </c>
      <c r="AX524" s="14" t="s">
        <v>72</v>
      </c>
      <c r="AY524" s="247" t="s">
        <v>128</v>
      </c>
    </row>
    <row r="525" s="16" customFormat="1">
      <c r="A525" s="16"/>
      <c r="B525" s="259"/>
      <c r="C525" s="260"/>
      <c r="D525" s="220" t="s">
        <v>141</v>
      </c>
      <c r="E525" s="261" t="s">
        <v>19</v>
      </c>
      <c r="F525" s="262" t="s">
        <v>187</v>
      </c>
      <c r="G525" s="260"/>
      <c r="H525" s="263">
        <v>22.379999999999999</v>
      </c>
      <c r="I525" s="264"/>
      <c r="J525" s="260"/>
      <c r="K525" s="260"/>
      <c r="L525" s="265"/>
      <c r="M525" s="266"/>
      <c r="N525" s="267"/>
      <c r="O525" s="267"/>
      <c r="P525" s="267"/>
      <c r="Q525" s="267"/>
      <c r="R525" s="267"/>
      <c r="S525" s="267"/>
      <c r="T525" s="268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69" t="s">
        <v>141</v>
      </c>
      <c r="AU525" s="269" t="s">
        <v>82</v>
      </c>
      <c r="AV525" s="16" t="s">
        <v>162</v>
      </c>
      <c r="AW525" s="16" t="s">
        <v>33</v>
      </c>
      <c r="AX525" s="16" t="s">
        <v>72</v>
      </c>
      <c r="AY525" s="269" t="s">
        <v>128</v>
      </c>
    </row>
    <row r="526" s="15" customFormat="1">
      <c r="A526" s="15"/>
      <c r="B526" s="248"/>
      <c r="C526" s="249"/>
      <c r="D526" s="220" t="s">
        <v>141</v>
      </c>
      <c r="E526" s="250" t="s">
        <v>19</v>
      </c>
      <c r="F526" s="251" t="s">
        <v>150</v>
      </c>
      <c r="G526" s="249"/>
      <c r="H526" s="252">
        <v>79.039999999999992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8" t="s">
        <v>141</v>
      </c>
      <c r="AU526" s="258" t="s">
        <v>82</v>
      </c>
      <c r="AV526" s="15" t="s">
        <v>129</v>
      </c>
      <c r="AW526" s="15" t="s">
        <v>33</v>
      </c>
      <c r="AX526" s="15" t="s">
        <v>80</v>
      </c>
      <c r="AY526" s="258" t="s">
        <v>128</v>
      </c>
    </row>
    <row r="527" s="2" customFormat="1" ht="37.8" customHeight="1">
      <c r="A527" s="41"/>
      <c r="B527" s="42"/>
      <c r="C527" s="207" t="s">
        <v>489</v>
      </c>
      <c r="D527" s="207" t="s">
        <v>131</v>
      </c>
      <c r="E527" s="208" t="s">
        <v>490</v>
      </c>
      <c r="F527" s="209" t="s">
        <v>491</v>
      </c>
      <c r="G527" s="210" t="s">
        <v>155</v>
      </c>
      <c r="H527" s="211">
        <v>79.040000000000006</v>
      </c>
      <c r="I527" s="212"/>
      <c r="J527" s="213">
        <f>ROUND(I527*H527,2)</f>
        <v>0</v>
      </c>
      <c r="K527" s="209" t="s">
        <v>135</v>
      </c>
      <c r="L527" s="47"/>
      <c r="M527" s="214" t="s">
        <v>19</v>
      </c>
      <c r="N527" s="215" t="s">
        <v>43</v>
      </c>
      <c r="O527" s="87"/>
      <c r="P527" s="216">
        <f>O527*H527</f>
        <v>0</v>
      </c>
      <c r="Q527" s="216">
        <v>0.0061700000000000001</v>
      </c>
      <c r="R527" s="216">
        <f>Q527*H527</f>
        <v>0.48767680000000008</v>
      </c>
      <c r="S527" s="216">
        <v>0</v>
      </c>
      <c r="T527" s="217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18" t="s">
        <v>147</v>
      </c>
      <c r="AT527" s="218" t="s">
        <v>131</v>
      </c>
      <c r="AU527" s="218" t="s">
        <v>82</v>
      </c>
      <c r="AY527" s="20" t="s">
        <v>128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20" t="s">
        <v>80</v>
      </c>
      <c r="BK527" s="219">
        <f>ROUND(I527*H527,2)</f>
        <v>0</v>
      </c>
      <c r="BL527" s="20" t="s">
        <v>147</v>
      </c>
      <c r="BM527" s="218" t="s">
        <v>492</v>
      </c>
    </row>
    <row r="528" s="2" customFormat="1">
      <c r="A528" s="41"/>
      <c r="B528" s="42"/>
      <c r="C528" s="43"/>
      <c r="D528" s="220" t="s">
        <v>137</v>
      </c>
      <c r="E528" s="43"/>
      <c r="F528" s="221" t="s">
        <v>493</v>
      </c>
      <c r="G528" s="43"/>
      <c r="H528" s="43"/>
      <c r="I528" s="222"/>
      <c r="J528" s="43"/>
      <c r="K528" s="43"/>
      <c r="L528" s="47"/>
      <c r="M528" s="223"/>
      <c r="N528" s="22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20" t="s">
        <v>137</v>
      </c>
      <c r="AU528" s="20" t="s">
        <v>82</v>
      </c>
    </row>
    <row r="529" s="2" customFormat="1">
      <c r="A529" s="41"/>
      <c r="B529" s="42"/>
      <c r="C529" s="43"/>
      <c r="D529" s="225" t="s">
        <v>139</v>
      </c>
      <c r="E529" s="43"/>
      <c r="F529" s="226" t="s">
        <v>494</v>
      </c>
      <c r="G529" s="43"/>
      <c r="H529" s="43"/>
      <c r="I529" s="222"/>
      <c r="J529" s="43"/>
      <c r="K529" s="43"/>
      <c r="L529" s="47"/>
      <c r="M529" s="223"/>
      <c r="N529" s="224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20" t="s">
        <v>139</v>
      </c>
      <c r="AU529" s="20" t="s">
        <v>82</v>
      </c>
    </row>
    <row r="530" s="13" customFormat="1">
      <c r="A530" s="13"/>
      <c r="B530" s="227"/>
      <c r="C530" s="228"/>
      <c r="D530" s="220" t="s">
        <v>141</v>
      </c>
      <c r="E530" s="229" t="s">
        <v>19</v>
      </c>
      <c r="F530" s="230" t="s">
        <v>142</v>
      </c>
      <c r="G530" s="228"/>
      <c r="H530" s="229" t="s">
        <v>19</v>
      </c>
      <c r="I530" s="231"/>
      <c r="J530" s="228"/>
      <c r="K530" s="228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141</v>
      </c>
      <c r="AU530" s="236" t="s">
        <v>82</v>
      </c>
      <c r="AV530" s="13" t="s">
        <v>80</v>
      </c>
      <c r="AW530" s="13" t="s">
        <v>33</v>
      </c>
      <c r="AX530" s="13" t="s">
        <v>72</v>
      </c>
      <c r="AY530" s="236" t="s">
        <v>128</v>
      </c>
    </row>
    <row r="531" s="13" customFormat="1">
      <c r="A531" s="13"/>
      <c r="B531" s="227"/>
      <c r="C531" s="228"/>
      <c r="D531" s="220" t="s">
        <v>141</v>
      </c>
      <c r="E531" s="229" t="s">
        <v>19</v>
      </c>
      <c r="F531" s="230" t="s">
        <v>451</v>
      </c>
      <c r="G531" s="228"/>
      <c r="H531" s="229" t="s">
        <v>19</v>
      </c>
      <c r="I531" s="231"/>
      <c r="J531" s="228"/>
      <c r="K531" s="228"/>
      <c r="L531" s="232"/>
      <c r="M531" s="233"/>
      <c r="N531" s="234"/>
      <c r="O531" s="234"/>
      <c r="P531" s="234"/>
      <c r="Q531" s="234"/>
      <c r="R531" s="234"/>
      <c r="S531" s="234"/>
      <c r="T531" s="23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6" t="s">
        <v>141</v>
      </c>
      <c r="AU531" s="236" t="s">
        <v>82</v>
      </c>
      <c r="AV531" s="13" t="s">
        <v>80</v>
      </c>
      <c r="AW531" s="13" t="s">
        <v>33</v>
      </c>
      <c r="AX531" s="13" t="s">
        <v>72</v>
      </c>
      <c r="AY531" s="236" t="s">
        <v>128</v>
      </c>
    </row>
    <row r="532" s="14" customFormat="1">
      <c r="A532" s="14"/>
      <c r="B532" s="237"/>
      <c r="C532" s="238"/>
      <c r="D532" s="220" t="s">
        <v>141</v>
      </c>
      <c r="E532" s="239" t="s">
        <v>19</v>
      </c>
      <c r="F532" s="240" t="s">
        <v>452</v>
      </c>
      <c r="G532" s="238"/>
      <c r="H532" s="241">
        <v>2.7599999999999998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7" t="s">
        <v>141</v>
      </c>
      <c r="AU532" s="247" t="s">
        <v>82</v>
      </c>
      <c r="AV532" s="14" t="s">
        <v>82</v>
      </c>
      <c r="AW532" s="14" t="s">
        <v>33</v>
      </c>
      <c r="AX532" s="14" t="s">
        <v>72</v>
      </c>
      <c r="AY532" s="247" t="s">
        <v>128</v>
      </c>
    </row>
    <row r="533" s="14" customFormat="1">
      <c r="A533" s="14"/>
      <c r="B533" s="237"/>
      <c r="C533" s="238"/>
      <c r="D533" s="220" t="s">
        <v>141</v>
      </c>
      <c r="E533" s="239" t="s">
        <v>19</v>
      </c>
      <c r="F533" s="240" t="s">
        <v>453</v>
      </c>
      <c r="G533" s="238"/>
      <c r="H533" s="241">
        <v>0.78000000000000003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141</v>
      </c>
      <c r="AU533" s="247" t="s">
        <v>82</v>
      </c>
      <c r="AV533" s="14" t="s">
        <v>82</v>
      </c>
      <c r="AW533" s="14" t="s">
        <v>33</v>
      </c>
      <c r="AX533" s="14" t="s">
        <v>72</v>
      </c>
      <c r="AY533" s="247" t="s">
        <v>128</v>
      </c>
    </row>
    <row r="534" s="14" customFormat="1">
      <c r="A534" s="14"/>
      <c r="B534" s="237"/>
      <c r="C534" s="238"/>
      <c r="D534" s="220" t="s">
        <v>141</v>
      </c>
      <c r="E534" s="239" t="s">
        <v>19</v>
      </c>
      <c r="F534" s="240" t="s">
        <v>454</v>
      </c>
      <c r="G534" s="238"/>
      <c r="H534" s="241">
        <v>2.7000000000000002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141</v>
      </c>
      <c r="AU534" s="247" t="s">
        <v>82</v>
      </c>
      <c r="AV534" s="14" t="s">
        <v>82</v>
      </c>
      <c r="AW534" s="14" t="s">
        <v>33</v>
      </c>
      <c r="AX534" s="14" t="s">
        <v>72</v>
      </c>
      <c r="AY534" s="247" t="s">
        <v>128</v>
      </c>
    </row>
    <row r="535" s="14" customFormat="1">
      <c r="A535" s="14"/>
      <c r="B535" s="237"/>
      <c r="C535" s="238"/>
      <c r="D535" s="220" t="s">
        <v>141</v>
      </c>
      <c r="E535" s="239" t="s">
        <v>19</v>
      </c>
      <c r="F535" s="240" t="s">
        <v>455</v>
      </c>
      <c r="G535" s="238"/>
      <c r="H535" s="241">
        <v>0.41999999999999998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141</v>
      </c>
      <c r="AU535" s="247" t="s">
        <v>82</v>
      </c>
      <c r="AV535" s="14" t="s">
        <v>82</v>
      </c>
      <c r="AW535" s="14" t="s">
        <v>33</v>
      </c>
      <c r="AX535" s="14" t="s">
        <v>72</v>
      </c>
      <c r="AY535" s="247" t="s">
        <v>128</v>
      </c>
    </row>
    <row r="536" s="14" customFormat="1">
      <c r="A536" s="14"/>
      <c r="B536" s="237"/>
      <c r="C536" s="238"/>
      <c r="D536" s="220" t="s">
        <v>141</v>
      </c>
      <c r="E536" s="239" t="s">
        <v>19</v>
      </c>
      <c r="F536" s="240" t="s">
        <v>455</v>
      </c>
      <c r="G536" s="238"/>
      <c r="H536" s="241">
        <v>0.41999999999999998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141</v>
      </c>
      <c r="AU536" s="247" t="s">
        <v>82</v>
      </c>
      <c r="AV536" s="14" t="s">
        <v>82</v>
      </c>
      <c r="AW536" s="14" t="s">
        <v>33</v>
      </c>
      <c r="AX536" s="14" t="s">
        <v>72</v>
      </c>
      <c r="AY536" s="247" t="s">
        <v>128</v>
      </c>
    </row>
    <row r="537" s="14" customFormat="1">
      <c r="A537" s="14"/>
      <c r="B537" s="237"/>
      <c r="C537" s="238"/>
      <c r="D537" s="220" t="s">
        <v>141</v>
      </c>
      <c r="E537" s="239" t="s">
        <v>19</v>
      </c>
      <c r="F537" s="240" t="s">
        <v>456</v>
      </c>
      <c r="G537" s="238"/>
      <c r="H537" s="241">
        <v>1.2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141</v>
      </c>
      <c r="AU537" s="247" t="s">
        <v>82</v>
      </c>
      <c r="AV537" s="14" t="s">
        <v>82</v>
      </c>
      <c r="AW537" s="14" t="s">
        <v>33</v>
      </c>
      <c r="AX537" s="14" t="s">
        <v>72</v>
      </c>
      <c r="AY537" s="247" t="s">
        <v>128</v>
      </c>
    </row>
    <row r="538" s="16" customFormat="1">
      <c r="A538" s="16"/>
      <c r="B538" s="259"/>
      <c r="C538" s="260"/>
      <c r="D538" s="220" t="s">
        <v>141</v>
      </c>
      <c r="E538" s="261" t="s">
        <v>19</v>
      </c>
      <c r="F538" s="262" t="s">
        <v>187</v>
      </c>
      <c r="G538" s="260"/>
      <c r="H538" s="263">
        <v>8.2799999999999994</v>
      </c>
      <c r="I538" s="264"/>
      <c r="J538" s="260"/>
      <c r="K538" s="260"/>
      <c r="L538" s="265"/>
      <c r="M538" s="266"/>
      <c r="N538" s="267"/>
      <c r="O538" s="267"/>
      <c r="P538" s="267"/>
      <c r="Q538" s="267"/>
      <c r="R538" s="267"/>
      <c r="S538" s="267"/>
      <c r="T538" s="268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69" t="s">
        <v>141</v>
      </c>
      <c r="AU538" s="269" t="s">
        <v>82</v>
      </c>
      <c r="AV538" s="16" t="s">
        <v>162</v>
      </c>
      <c r="AW538" s="16" t="s">
        <v>33</v>
      </c>
      <c r="AX538" s="16" t="s">
        <v>72</v>
      </c>
      <c r="AY538" s="269" t="s">
        <v>128</v>
      </c>
    </row>
    <row r="539" s="13" customFormat="1">
      <c r="A539" s="13"/>
      <c r="B539" s="227"/>
      <c r="C539" s="228"/>
      <c r="D539" s="220" t="s">
        <v>141</v>
      </c>
      <c r="E539" s="229" t="s">
        <v>19</v>
      </c>
      <c r="F539" s="230" t="s">
        <v>144</v>
      </c>
      <c r="G539" s="228"/>
      <c r="H539" s="229" t="s">
        <v>19</v>
      </c>
      <c r="I539" s="231"/>
      <c r="J539" s="228"/>
      <c r="K539" s="228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141</v>
      </c>
      <c r="AU539" s="236" t="s">
        <v>82</v>
      </c>
      <c r="AV539" s="13" t="s">
        <v>80</v>
      </c>
      <c r="AW539" s="13" t="s">
        <v>33</v>
      </c>
      <c r="AX539" s="13" t="s">
        <v>72</v>
      </c>
      <c r="AY539" s="236" t="s">
        <v>128</v>
      </c>
    </row>
    <row r="540" s="14" customFormat="1">
      <c r="A540" s="14"/>
      <c r="B540" s="237"/>
      <c r="C540" s="238"/>
      <c r="D540" s="220" t="s">
        <v>141</v>
      </c>
      <c r="E540" s="239" t="s">
        <v>19</v>
      </c>
      <c r="F540" s="240" t="s">
        <v>457</v>
      </c>
      <c r="G540" s="238"/>
      <c r="H540" s="241">
        <v>26.16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7" t="s">
        <v>141</v>
      </c>
      <c r="AU540" s="247" t="s">
        <v>82</v>
      </c>
      <c r="AV540" s="14" t="s">
        <v>82</v>
      </c>
      <c r="AW540" s="14" t="s">
        <v>33</v>
      </c>
      <c r="AX540" s="14" t="s">
        <v>72</v>
      </c>
      <c r="AY540" s="247" t="s">
        <v>128</v>
      </c>
    </row>
    <row r="541" s="16" customFormat="1">
      <c r="A541" s="16"/>
      <c r="B541" s="259"/>
      <c r="C541" s="260"/>
      <c r="D541" s="220" t="s">
        <v>141</v>
      </c>
      <c r="E541" s="261" t="s">
        <v>19</v>
      </c>
      <c r="F541" s="262" t="s">
        <v>187</v>
      </c>
      <c r="G541" s="260"/>
      <c r="H541" s="263">
        <v>26.16</v>
      </c>
      <c r="I541" s="264"/>
      <c r="J541" s="260"/>
      <c r="K541" s="260"/>
      <c r="L541" s="265"/>
      <c r="M541" s="266"/>
      <c r="N541" s="267"/>
      <c r="O541" s="267"/>
      <c r="P541" s="267"/>
      <c r="Q541" s="267"/>
      <c r="R541" s="267"/>
      <c r="S541" s="267"/>
      <c r="T541" s="268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T541" s="269" t="s">
        <v>141</v>
      </c>
      <c r="AU541" s="269" t="s">
        <v>82</v>
      </c>
      <c r="AV541" s="16" t="s">
        <v>162</v>
      </c>
      <c r="AW541" s="16" t="s">
        <v>33</v>
      </c>
      <c r="AX541" s="16" t="s">
        <v>72</v>
      </c>
      <c r="AY541" s="269" t="s">
        <v>128</v>
      </c>
    </row>
    <row r="542" s="13" customFormat="1">
      <c r="A542" s="13"/>
      <c r="B542" s="227"/>
      <c r="C542" s="228"/>
      <c r="D542" s="220" t="s">
        <v>141</v>
      </c>
      <c r="E542" s="229" t="s">
        <v>19</v>
      </c>
      <c r="F542" s="230" t="s">
        <v>146</v>
      </c>
      <c r="G542" s="228"/>
      <c r="H542" s="229" t="s">
        <v>19</v>
      </c>
      <c r="I542" s="231"/>
      <c r="J542" s="228"/>
      <c r="K542" s="228"/>
      <c r="L542" s="232"/>
      <c r="M542" s="233"/>
      <c r="N542" s="234"/>
      <c r="O542" s="234"/>
      <c r="P542" s="234"/>
      <c r="Q542" s="234"/>
      <c r="R542" s="234"/>
      <c r="S542" s="234"/>
      <c r="T542" s="23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6" t="s">
        <v>141</v>
      </c>
      <c r="AU542" s="236" t="s">
        <v>82</v>
      </c>
      <c r="AV542" s="13" t="s">
        <v>80</v>
      </c>
      <c r="AW542" s="13" t="s">
        <v>33</v>
      </c>
      <c r="AX542" s="13" t="s">
        <v>72</v>
      </c>
      <c r="AY542" s="236" t="s">
        <v>128</v>
      </c>
    </row>
    <row r="543" s="14" customFormat="1">
      <c r="A543" s="14"/>
      <c r="B543" s="237"/>
      <c r="C543" s="238"/>
      <c r="D543" s="220" t="s">
        <v>141</v>
      </c>
      <c r="E543" s="239" t="s">
        <v>19</v>
      </c>
      <c r="F543" s="240" t="s">
        <v>160</v>
      </c>
      <c r="G543" s="238"/>
      <c r="H543" s="241">
        <v>22.219999999999999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7" t="s">
        <v>141</v>
      </c>
      <c r="AU543" s="247" t="s">
        <v>82</v>
      </c>
      <c r="AV543" s="14" t="s">
        <v>82</v>
      </c>
      <c r="AW543" s="14" t="s">
        <v>33</v>
      </c>
      <c r="AX543" s="14" t="s">
        <v>72</v>
      </c>
      <c r="AY543" s="247" t="s">
        <v>128</v>
      </c>
    </row>
    <row r="544" s="16" customFormat="1">
      <c r="A544" s="16"/>
      <c r="B544" s="259"/>
      <c r="C544" s="260"/>
      <c r="D544" s="220" t="s">
        <v>141</v>
      </c>
      <c r="E544" s="261" t="s">
        <v>19</v>
      </c>
      <c r="F544" s="262" t="s">
        <v>187</v>
      </c>
      <c r="G544" s="260"/>
      <c r="H544" s="263">
        <v>22.219999999999999</v>
      </c>
      <c r="I544" s="264"/>
      <c r="J544" s="260"/>
      <c r="K544" s="260"/>
      <c r="L544" s="265"/>
      <c r="M544" s="266"/>
      <c r="N544" s="267"/>
      <c r="O544" s="267"/>
      <c r="P544" s="267"/>
      <c r="Q544" s="267"/>
      <c r="R544" s="267"/>
      <c r="S544" s="267"/>
      <c r="T544" s="268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69" t="s">
        <v>141</v>
      </c>
      <c r="AU544" s="269" t="s">
        <v>82</v>
      </c>
      <c r="AV544" s="16" t="s">
        <v>162</v>
      </c>
      <c r="AW544" s="16" t="s">
        <v>33</v>
      </c>
      <c r="AX544" s="16" t="s">
        <v>72</v>
      </c>
      <c r="AY544" s="269" t="s">
        <v>128</v>
      </c>
    </row>
    <row r="545" s="13" customFormat="1">
      <c r="A545" s="13"/>
      <c r="B545" s="227"/>
      <c r="C545" s="228"/>
      <c r="D545" s="220" t="s">
        <v>141</v>
      </c>
      <c r="E545" s="229" t="s">
        <v>19</v>
      </c>
      <c r="F545" s="230" t="s">
        <v>148</v>
      </c>
      <c r="G545" s="228"/>
      <c r="H545" s="229" t="s">
        <v>19</v>
      </c>
      <c r="I545" s="231"/>
      <c r="J545" s="228"/>
      <c r="K545" s="228"/>
      <c r="L545" s="232"/>
      <c r="M545" s="233"/>
      <c r="N545" s="234"/>
      <c r="O545" s="234"/>
      <c r="P545" s="234"/>
      <c r="Q545" s="234"/>
      <c r="R545" s="234"/>
      <c r="S545" s="234"/>
      <c r="T545" s="23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6" t="s">
        <v>141</v>
      </c>
      <c r="AU545" s="236" t="s">
        <v>82</v>
      </c>
      <c r="AV545" s="13" t="s">
        <v>80</v>
      </c>
      <c r="AW545" s="13" t="s">
        <v>33</v>
      </c>
      <c r="AX545" s="13" t="s">
        <v>72</v>
      </c>
      <c r="AY545" s="236" t="s">
        <v>128</v>
      </c>
    </row>
    <row r="546" s="14" customFormat="1">
      <c r="A546" s="14"/>
      <c r="B546" s="237"/>
      <c r="C546" s="238"/>
      <c r="D546" s="220" t="s">
        <v>141</v>
      </c>
      <c r="E546" s="239" t="s">
        <v>19</v>
      </c>
      <c r="F546" s="240" t="s">
        <v>161</v>
      </c>
      <c r="G546" s="238"/>
      <c r="H546" s="241">
        <v>22.379999999999999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141</v>
      </c>
      <c r="AU546" s="247" t="s">
        <v>82</v>
      </c>
      <c r="AV546" s="14" t="s">
        <v>82</v>
      </c>
      <c r="AW546" s="14" t="s">
        <v>33</v>
      </c>
      <c r="AX546" s="14" t="s">
        <v>72</v>
      </c>
      <c r="AY546" s="247" t="s">
        <v>128</v>
      </c>
    </row>
    <row r="547" s="16" customFormat="1">
      <c r="A547" s="16"/>
      <c r="B547" s="259"/>
      <c r="C547" s="260"/>
      <c r="D547" s="220" t="s">
        <v>141</v>
      </c>
      <c r="E547" s="261" t="s">
        <v>19</v>
      </c>
      <c r="F547" s="262" t="s">
        <v>187</v>
      </c>
      <c r="G547" s="260"/>
      <c r="H547" s="263">
        <v>22.379999999999999</v>
      </c>
      <c r="I547" s="264"/>
      <c r="J547" s="260"/>
      <c r="K547" s="260"/>
      <c r="L547" s="265"/>
      <c r="M547" s="266"/>
      <c r="N547" s="267"/>
      <c r="O547" s="267"/>
      <c r="P547" s="267"/>
      <c r="Q547" s="267"/>
      <c r="R547" s="267"/>
      <c r="S547" s="267"/>
      <c r="T547" s="268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69" t="s">
        <v>141</v>
      </c>
      <c r="AU547" s="269" t="s">
        <v>82</v>
      </c>
      <c r="AV547" s="16" t="s">
        <v>162</v>
      </c>
      <c r="AW547" s="16" t="s">
        <v>33</v>
      </c>
      <c r="AX547" s="16" t="s">
        <v>72</v>
      </c>
      <c r="AY547" s="269" t="s">
        <v>128</v>
      </c>
    </row>
    <row r="548" s="15" customFormat="1">
      <c r="A548" s="15"/>
      <c r="B548" s="248"/>
      <c r="C548" s="249"/>
      <c r="D548" s="220" t="s">
        <v>141</v>
      </c>
      <c r="E548" s="250" t="s">
        <v>19</v>
      </c>
      <c r="F548" s="251" t="s">
        <v>150</v>
      </c>
      <c r="G548" s="249"/>
      <c r="H548" s="252">
        <v>79.039999999999992</v>
      </c>
      <c r="I548" s="253"/>
      <c r="J548" s="249"/>
      <c r="K548" s="249"/>
      <c r="L548" s="254"/>
      <c r="M548" s="255"/>
      <c r="N548" s="256"/>
      <c r="O548" s="256"/>
      <c r="P548" s="256"/>
      <c r="Q548" s="256"/>
      <c r="R548" s="256"/>
      <c r="S548" s="256"/>
      <c r="T548" s="25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58" t="s">
        <v>141</v>
      </c>
      <c r="AU548" s="258" t="s">
        <v>82</v>
      </c>
      <c r="AV548" s="15" t="s">
        <v>129</v>
      </c>
      <c r="AW548" s="15" t="s">
        <v>33</v>
      </c>
      <c r="AX548" s="15" t="s">
        <v>80</v>
      </c>
      <c r="AY548" s="258" t="s">
        <v>128</v>
      </c>
    </row>
    <row r="549" s="2" customFormat="1" ht="33" customHeight="1">
      <c r="A549" s="41"/>
      <c r="B549" s="42"/>
      <c r="C549" s="270" t="s">
        <v>495</v>
      </c>
      <c r="D549" s="270" t="s">
        <v>387</v>
      </c>
      <c r="E549" s="271" t="s">
        <v>496</v>
      </c>
      <c r="F549" s="272" t="s">
        <v>497</v>
      </c>
      <c r="G549" s="273" t="s">
        <v>155</v>
      </c>
      <c r="H549" s="274">
        <v>86.944000000000003</v>
      </c>
      <c r="I549" s="275"/>
      <c r="J549" s="276">
        <f>ROUND(I549*H549,2)</f>
        <v>0</v>
      </c>
      <c r="K549" s="272" t="s">
        <v>135</v>
      </c>
      <c r="L549" s="277"/>
      <c r="M549" s="278" t="s">
        <v>19</v>
      </c>
      <c r="N549" s="279" t="s">
        <v>43</v>
      </c>
      <c r="O549" s="87"/>
      <c r="P549" s="216">
        <f>O549*H549</f>
        <v>0</v>
      </c>
      <c r="Q549" s="216">
        <v>0.021999999999999999</v>
      </c>
      <c r="R549" s="216">
        <f>Q549*H549</f>
        <v>1.912768</v>
      </c>
      <c r="S549" s="216">
        <v>0</v>
      </c>
      <c r="T549" s="217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18" t="s">
        <v>390</v>
      </c>
      <c r="AT549" s="218" t="s">
        <v>387</v>
      </c>
      <c r="AU549" s="218" t="s">
        <v>82</v>
      </c>
      <c r="AY549" s="20" t="s">
        <v>128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20" t="s">
        <v>80</v>
      </c>
      <c r="BK549" s="219">
        <f>ROUND(I549*H549,2)</f>
        <v>0</v>
      </c>
      <c r="BL549" s="20" t="s">
        <v>147</v>
      </c>
      <c r="BM549" s="218" t="s">
        <v>498</v>
      </c>
    </row>
    <row r="550" s="2" customFormat="1">
      <c r="A550" s="41"/>
      <c r="B550" s="42"/>
      <c r="C550" s="43"/>
      <c r="D550" s="220" t="s">
        <v>137</v>
      </c>
      <c r="E550" s="43"/>
      <c r="F550" s="221" t="s">
        <v>497</v>
      </c>
      <c r="G550" s="43"/>
      <c r="H550" s="43"/>
      <c r="I550" s="222"/>
      <c r="J550" s="43"/>
      <c r="K550" s="43"/>
      <c r="L550" s="47"/>
      <c r="M550" s="223"/>
      <c r="N550" s="22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20" t="s">
        <v>137</v>
      </c>
      <c r="AU550" s="20" t="s">
        <v>82</v>
      </c>
    </row>
    <row r="551" s="13" customFormat="1">
      <c r="A551" s="13"/>
      <c r="B551" s="227"/>
      <c r="C551" s="228"/>
      <c r="D551" s="220" t="s">
        <v>141</v>
      </c>
      <c r="E551" s="229" t="s">
        <v>19</v>
      </c>
      <c r="F551" s="230" t="s">
        <v>142</v>
      </c>
      <c r="G551" s="228"/>
      <c r="H551" s="229" t="s">
        <v>19</v>
      </c>
      <c r="I551" s="231"/>
      <c r="J551" s="228"/>
      <c r="K551" s="228"/>
      <c r="L551" s="232"/>
      <c r="M551" s="233"/>
      <c r="N551" s="234"/>
      <c r="O551" s="234"/>
      <c r="P551" s="234"/>
      <c r="Q551" s="234"/>
      <c r="R551" s="234"/>
      <c r="S551" s="234"/>
      <c r="T551" s="23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6" t="s">
        <v>141</v>
      </c>
      <c r="AU551" s="236" t="s">
        <v>82</v>
      </c>
      <c r="AV551" s="13" t="s">
        <v>80</v>
      </c>
      <c r="AW551" s="13" t="s">
        <v>33</v>
      </c>
      <c r="AX551" s="13" t="s">
        <v>72</v>
      </c>
      <c r="AY551" s="236" t="s">
        <v>128</v>
      </c>
    </row>
    <row r="552" s="13" customFormat="1">
      <c r="A552" s="13"/>
      <c r="B552" s="227"/>
      <c r="C552" s="228"/>
      <c r="D552" s="220" t="s">
        <v>141</v>
      </c>
      <c r="E552" s="229" t="s">
        <v>19</v>
      </c>
      <c r="F552" s="230" t="s">
        <v>451</v>
      </c>
      <c r="G552" s="228"/>
      <c r="H552" s="229" t="s">
        <v>19</v>
      </c>
      <c r="I552" s="231"/>
      <c r="J552" s="228"/>
      <c r="K552" s="228"/>
      <c r="L552" s="232"/>
      <c r="M552" s="233"/>
      <c r="N552" s="234"/>
      <c r="O552" s="234"/>
      <c r="P552" s="234"/>
      <c r="Q552" s="234"/>
      <c r="R552" s="234"/>
      <c r="S552" s="234"/>
      <c r="T552" s="23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6" t="s">
        <v>141</v>
      </c>
      <c r="AU552" s="236" t="s">
        <v>82</v>
      </c>
      <c r="AV552" s="13" t="s">
        <v>80</v>
      </c>
      <c r="AW552" s="13" t="s">
        <v>33</v>
      </c>
      <c r="AX552" s="13" t="s">
        <v>72</v>
      </c>
      <c r="AY552" s="236" t="s">
        <v>128</v>
      </c>
    </row>
    <row r="553" s="14" customFormat="1">
      <c r="A553" s="14"/>
      <c r="B553" s="237"/>
      <c r="C553" s="238"/>
      <c r="D553" s="220" t="s">
        <v>141</v>
      </c>
      <c r="E553" s="239" t="s">
        <v>19</v>
      </c>
      <c r="F553" s="240" t="s">
        <v>452</v>
      </c>
      <c r="G553" s="238"/>
      <c r="H553" s="241">
        <v>2.7599999999999998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7" t="s">
        <v>141</v>
      </c>
      <c r="AU553" s="247" t="s">
        <v>82</v>
      </c>
      <c r="AV553" s="14" t="s">
        <v>82</v>
      </c>
      <c r="AW553" s="14" t="s">
        <v>33</v>
      </c>
      <c r="AX553" s="14" t="s">
        <v>72</v>
      </c>
      <c r="AY553" s="247" t="s">
        <v>128</v>
      </c>
    </row>
    <row r="554" s="14" customFormat="1">
      <c r="A554" s="14"/>
      <c r="B554" s="237"/>
      <c r="C554" s="238"/>
      <c r="D554" s="220" t="s">
        <v>141</v>
      </c>
      <c r="E554" s="239" t="s">
        <v>19</v>
      </c>
      <c r="F554" s="240" t="s">
        <v>453</v>
      </c>
      <c r="G554" s="238"/>
      <c r="H554" s="241">
        <v>0.78000000000000003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7" t="s">
        <v>141</v>
      </c>
      <c r="AU554" s="247" t="s">
        <v>82</v>
      </c>
      <c r="AV554" s="14" t="s">
        <v>82</v>
      </c>
      <c r="AW554" s="14" t="s">
        <v>33</v>
      </c>
      <c r="AX554" s="14" t="s">
        <v>72</v>
      </c>
      <c r="AY554" s="247" t="s">
        <v>128</v>
      </c>
    </row>
    <row r="555" s="14" customFormat="1">
      <c r="A555" s="14"/>
      <c r="B555" s="237"/>
      <c r="C555" s="238"/>
      <c r="D555" s="220" t="s">
        <v>141</v>
      </c>
      <c r="E555" s="239" t="s">
        <v>19</v>
      </c>
      <c r="F555" s="240" t="s">
        <v>454</v>
      </c>
      <c r="G555" s="238"/>
      <c r="H555" s="241">
        <v>2.7000000000000002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7" t="s">
        <v>141</v>
      </c>
      <c r="AU555" s="247" t="s">
        <v>82</v>
      </c>
      <c r="AV555" s="14" t="s">
        <v>82</v>
      </c>
      <c r="AW555" s="14" t="s">
        <v>33</v>
      </c>
      <c r="AX555" s="14" t="s">
        <v>72</v>
      </c>
      <c r="AY555" s="247" t="s">
        <v>128</v>
      </c>
    </row>
    <row r="556" s="14" customFormat="1">
      <c r="A556" s="14"/>
      <c r="B556" s="237"/>
      <c r="C556" s="238"/>
      <c r="D556" s="220" t="s">
        <v>141</v>
      </c>
      <c r="E556" s="239" t="s">
        <v>19</v>
      </c>
      <c r="F556" s="240" t="s">
        <v>455</v>
      </c>
      <c r="G556" s="238"/>
      <c r="H556" s="241">
        <v>0.41999999999999998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7" t="s">
        <v>141</v>
      </c>
      <c r="AU556" s="247" t="s">
        <v>82</v>
      </c>
      <c r="AV556" s="14" t="s">
        <v>82</v>
      </c>
      <c r="AW556" s="14" t="s">
        <v>33</v>
      </c>
      <c r="AX556" s="14" t="s">
        <v>72</v>
      </c>
      <c r="AY556" s="247" t="s">
        <v>128</v>
      </c>
    </row>
    <row r="557" s="14" customFormat="1">
      <c r="A557" s="14"/>
      <c r="B557" s="237"/>
      <c r="C557" s="238"/>
      <c r="D557" s="220" t="s">
        <v>141</v>
      </c>
      <c r="E557" s="239" t="s">
        <v>19</v>
      </c>
      <c r="F557" s="240" t="s">
        <v>455</v>
      </c>
      <c r="G557" s="238"/>
      <c r="H557" s="241">
        <v>0.41999999999999998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7" t="s">
        <v>141</v>
      </c>
      <c r="AU557" s="247" t="s">
        <v>82</v>
      </c>
      <c r="AV557" s="14" t="s">
        <v>82</v>
      </c>
      <c r="AW557" s="14" t="s">
        <v>33</v>
      </c>
      <c r="AX557" s="14" t="s">
        <v>72</v>
      </c>
      <c r="AY557" s="247" t="s">
        <v>128</v>
      </c>
    </row>
    <row r="558" s="14" customFormat="1">
      <c r="A558" s="14"/>
      <c r="B558" s="237"/>
      <c r="C558" s="238"/>
      <c r="D558" s="220" t="s">
        <v>141</v>
      </c>
      <c r="E558" s="239" t="s">
        <v>19</v>
      </c>
      <c r="F558" s="240" t="s">
        <v>456</v>
      </c>
      <c r="G558" s="238"/>
      <c r="H558" s="241">
        <v>1.2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7" t="s">
        <v>141</v>
      </c>
      <c r="AU558" s="247" t="s">
        <v>82</v>
      </c>
      <c r="AV558" s="14" t="s">
        <v>82</v>
      </c>
      <c r="AW558" s="14" t="s">
        <v>33</v>
      </c>
      <c r="AX558" s="14" t="s">
        <v>72</v>
      </c>
      <c r="AY558" s="247" t="s">
        <v>128</v>
      </c>
    </row>
    <row r="559" s="16" customFormat="1">
      <c r="A559" s="16"/>
      <c r="B559" s="259"/>
      <c r="C559" s="260"/>
      <c r="D559" s="220" t="s">
        <v>141</v>
      </c>
      <c r="E559" s="261" t="s">
        <v>19</v>
      </c>
      <c r="F559" s="262" t="s">
        <v>187</v>
      </c>
      <c r="G559" s="260"/>
      <c r="H559" s="263">
        <v>8.2799999999999994</v>
      </c>
      <c r="I559" s="264"/>
      <c r="J559" s="260"/>
      <c r="K559" s="260"/>
      <c r="L559" s="265"/>
      <c r="M559" s="266"/>
      <c r="N559" s="267"/>
      <c r="O559" s="267"/>
      <c r="P559" s="267"/>
      <c r="Q559" s="267"/>
      <c r="R559" s="267"/>
      <c r="S559" s="267"/>
      <c r="T559" s="268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69" t="s">
        <v>141</v>
      </c>
      <c r="AU559" s="269" t="s">
        <v>82</v>
      </c>
      <c r="AV559" s="16" t="s">
        <v>162</v>
      </c>
      <c r="AW559" s="16" t="s">
        <v>33</v>
      </c>
      <c r="AX559" s="16" t="s">
        <v>72</v>
      </c>
      <c r="AY559" s="269" t="s">
        <v>128</v>
      </c>
    </row>
    <row r="560" s="13" customFormat="1">
      <c r="A560" s="13"/>
      <c r="B560" s="227"/>
      <c r="C560" s="228"/>
      <c r="D560" s="220" t="s">
        <v>141</v>
      </c>
      <c r="E560" s="229" t="s">
        <v>19</v>
      </c>
      <c r="F560" s="230" t="s">
        <v>144</v>
      </c>
      <c r="G560" s="228"/>
      <c r="H560" s="229" t="s">
        <v>19</v>
      </c>
      <c r="I560" s="231"/>
      <c r="J560" s="228"/>
      <c r="K560" s="228"/>
      <c r="L560" s="232"/>
      <c r="M560" s="233"/>
      <c r="N560" s="234"/>
      <c r="O560" s="234"/>
      <c r="P560" s="234"/>
      <c r="Q560" s="234"/>
      <c r="R560" s="234"/>
      <c r="S560" s="234"/>
      <c r="T560" s="23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6" t="s">
        <v>141</v>
      </c>
      <c r="AU560" s="236" t="s">
        <v>82</v>
      </c>
      <c r="AV560" s="13" t="s">
        <v>80</v>
      </c>
      <c r="AW560" s="13" t="s">
        <v>33</v>
      </c>
      <c r="AX560" s="13" t="s">
        <v>72</v>
      </c>
      <c r="AY560" s="236" t="s">
        <v>128</v>
      </c>
    </row>
    <row r="561" s="14" customFormat="1">
      <c r="A561" s="14"/>
      <c r="B561" s="237"/>
      <c r="C561" s="238"/>
      <c r="D561" s="220" t="s">
        <v>141</v>
      </c>
      <c r="E561" s="239" t="s">
        <v>19</v>
      </c>
      <c r="F561" s="240" t="s">
        <v>457</v>
      </c>
      <c r="G561" s="238"/>
      <c r="H561" s="241">
        <v>26.16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7" t="s">
        <v>141</v>
      </c>
      <c r="AU561" s="247" t="s">
        <v>82</v>
      </c>
      <c r="AV561" s="14" t="s">
        <v>82</v>
      </c>
      <c r="AW561" s="14" t="s">
        <v>33</v>
      </c>
      <c r="AX561" s="14" t="s">
        <v>72</v>
      </c>
      <c r="AY561" s="247" t="s">
        <v>128</v>
      </c>
    </row>
    <row r="562" s="16" customFormat="1">
      <c r="A562" s="16"/>
      <c r="B562" s="259"/>
      <c r="C562" s="260"/>
      <c r="D562" s="220" t="s">
        <v>141</v>
      </c>
      <c r="E562" s="261" t="s">
        <v>19</v>
      </c>
      <c r="F562" s="262" t="s">
        <v>187</v>
      </c>
      <c r="G562" s="260"/>
      <c r="H562" s="263">
        <v>26.16</v>
      </c>
      <c r="I562" s="264"/>
      <c r="J562" s="260"/>
      <c r="K562" s="260"/>
      <c r="L562" s="265"/>
      <c r="M562" s="266"/>
      <c r="N562" s="267"/>
      <c r="O562" s="267"/>
      <c r="P562" s="267"/>
      <c r="Q562" s="267"/>
      <c r="R562" s="267"/>
      <c r="S562" s="267"/>
      <c r="T562" s="268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T562" s="269" t="s">
        <v>141</v>
      </c>
      <c r="AU562" s="269" t="s">
        <v>82</v>
      </c>
      <c r="AV562" s="16" t="s">
        <v>162</v>
      </c>
      <c r="AW562" s="16" t="s">
        <v>33</v>
      </c>
      <c r="AX562" s="16" t="s">
        <v>72</v>
      </c>
      <c r="AY562" s="269" t="s">
        <v>128</v>
      </c>
    </row>
    <row r="563" s="13" customFormat="1">
      <c r="A563" s="13"/>
      <c r="B563" s="227"/>
      <c r="C563" s="228"/>
      <c r="D563" s="220" t="s">
        <v>141</v>
      </c>
      <c r="E563" s="229" t="s">
        <v>19</v>
      </c>
      <c r="F563" s="230" t="s">
        <v>146</v>
      </c>
      <c r="G563" s="228"/>
      <c r="H563" s="229" t="s">
        <v>19</v>
      </c>
      <c r="I563" s="231"/>
      <c r="J563" s="228"/>
      <c r="K563" s="228"/>
      <c r="L563" s="232"/>
      <c r="M563" s="233"/>
      <c r="N563" s="234"/>
      <c r="O563" s="234"/>
      <c r="P563" s="234"/>
      <c r="Q563" s="234"/>
      <c r="R563" s="234"/>
      <c r="S563" s="234"/>
      <c r="T563" s="23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6" t="s">
        <v>141</v>
      </c>
      <c r="AU563" s="236" t="s">
        <v>82</v>
      </c>
      <c r="AV563" s="13" t="s">
        <v>80</v>
      </c>
      <c r="AW563" s="13" t="s">
        <v>33</v>
      </c>
      <c r="AX563" s="13" t="s">
        <v>72</v>
      </c>
      <c r="AY563" s="236" t="s">
        <v>128</v>
      </c>
    </row>
    <row r="564" s="14" customFormat="1">
      <c r="A564" s="14"/>
      <c r="B564" s="237"/>
      <c r="C564" s="238"/>
      <c r="D564" s="220" t="s">
        <v>141</v>
      </c>
      <c r="E564" s="239" t="s">
        <v>19</v>
      </c>
      <c r="F564" s="240" t="s">
        <v>160</v>
      </c>
      <c r="G564" s="238"/>
      <c r="H564" s="241">
        <v>22.219999999999999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141</v>
      </c>
      <c r="AU564" s="247" t="s">
        <v>82</v>
      </c>
      <c r="AV564" s="14" t="s">
        <v>82</v>
      </c>
      <c r="AW564" s="14" t="s">
        <v>33</v>
      </c>
      <c r="AX564" s="14" t="s">
        <v>72</v>
      </c>
      <c r="AY564" s="247" t="s">
        <v>128</v>
      </c>
    </row>
    <row r="565" s="16" customFormat="1">
      <c r="A565" s="16"/>
      <c r="B565" s="259"/>
      <c r="C565" s="260"/>
      <c r="D565" s="220" t="s">
        <v>141</v>
      </c>
      <c r="E565" s="261" t="s">
        <v>19</v>
      </c>
      <c r="F565" s="262" t="s">
        <v>187</v>
      </c>
      <c r="G565" s="260"/>
      <c r="H565" s="263">
        <v>22.219999999999999</v>
      </c>
      <c r="I565" s="264"/>
      <c r="J565" s="260"/>
      <c r="K565" s="260"/>
      <c r="L565" s="265"/>
      <c r="M565" s="266"/>
      <c r="N565" s="267"/>
      <c r="O565" s="267"/>
      <c r="P565" s="267"/>
      <c r="Q565" s="267"/>
      <c r="R565" s="267"/>
      <c r="S565" s="267"/>
      <c r="T565" s="268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T565" s="269" t="s">
        <v>141</v>
      </c>
      <c r="AU565" s="269" t="s">
        <v>82</v>
      </c>
      <c r="AV565" s="16" t="s">
        <v>162</v>
      </c>
      <c r="AW565" s="16" t="s">
        <v>33</v>
      </c>
      <c r="AX565" s="16" t="s">
        <v>72</v>
      </c>
      <c r="AY565" s="269" t="s">
        <v>128</v>
      </c>
    </row>
    <row r="566" s="13" customFormat="1">
      <c r="A566" s="13"/>
      <c r="B566" s="227"/>
      <c r="C566" s="228"/>
      <c r="D566" s="220" t="s">
        <v>141</v>
      </c>
      <c r="E566" s="229" t="s">
        <v>19</v>
      </c>
      <c r="F566" s="230" t="s">
        <v>148</v>
      </c>
      <c r="G566" s="228"/>
      <c r="H566" s="229" t="s">
        <v>19</v>
      </c>
      <c r="I566" s="231"/>
      <c r="J566" s="228"/>
      <c r="K566" s="228"/>
      <c r="L566" s="232"/>
      <c r="M566" s="233"/>
      <c r="N566" s="234"/>
      <c r="O566" s="234"/>
      <c r="P566" s="234"/>
      <c r="Q566" s="234"/>
      <c r="R566" s="234"/>
      <c r="S566" s="234"/>
      <c r="T566" s="23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6" t="s">
        <v>141</v>
      </c>
      <c r="AU566" s="236" t="s">
        <v>82</v>
      </c>
      <c r="AV566" s="13" t="s">
        <v>80</v>
      </c>
      <c r="AW566" s="13" t="s">
        <v>33</v>
      </c>
      <c r="AX566" s="13" t="s">
        <v>72</v>
      </c>
      <c r="AY566" s="236" t="s">
        <v>128</v>
      </c>
    </row>
    <row r="567" s="14" customFormat="1">
      <c r="A567" s="14"/>
      <c r="B567" s="237"/>
      <c r="C567" s="238"/>
      <c r="D567" s="220" t="s">
        <v>141</v>
      </c>
      <c r="E567" s="239" t="s">
        <v>19</v>
      </c>
      <c r="F567" s="240" t="s">
        <v>161</v>
      </c>
      <c r="G567" s="238"/>
      <c r="H567" s="241">
        <v>22.379999999999999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7" t="s">
        <v>141</v>
      </c>
      <c r="AU567" s="247" t="s">
        <v>82</v>
      </c>
      <c r="AV567" s="14" t="s">
        <v>82</v>
      </c>
      <c r="AW567" s="14" t="s">
        <v>33</v>
      </c>
      <c r="AX567" s="14" t="s">
        <v>72</v>
      </c>
      <c r="AY567" s="247" t="s">
        <v>128</v>
      </c>
    </row>
    <row r="568" s="16" customFormat="1">
      <c r="A568" s="16"/>
      <c r="B568" s="259"/>
      <c r="C568" s="260"/>
      <c r="D568" s="220" t="s">
        <v>141</v>
      </c>
      <c r="E568" s="261" t="s">
        <v>19</v>
      </c>
      <c r="F568" s="262" t="s">
        <v>187</v>
      </c>
      <c r="G568" s="260"/>
      <c r="H568" s="263">
        <v>22.379999999999999</v>
      </c>
      <c r="I568" s="264"/>
      <c r="J568" s="260"/>
      <c r="K568" s="260"/>
      <c r="L568" s="265"/>
      <c r="M568" s="266"/>
      <c r="N568" s="267"/>
      <c r="O568" s="267"/>
      <c r="P568" s="267"/>
      <c r="Q568" s="267"/>
      <c r="R568" s="267"/>
      <c r="S568" s="267"/>
      <c r="T568" s="268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69" t="s">
        <v>141</v>
      </c>
      <c r="AU568" s="269" t="s">
        <v>82</v>
      </c>
      <c r="AV568" s="16" t="s">
        <v>162</v>
      </c>
      <c r="AW568" s="16" t="s">
        <v>33</v>
      </c>
      <c r="AX568" s="16" t="s">
        <v>72</v>
      </c>
      <c r="AY568" s="269" t="s">
        <v>128</v>
      </c>
    </row>
    <row r="569" s="15" customFormat="1">
      <c r="A569" s="15"/>
      <c r="B569" s="248"/>
      <c r="C569" s="249"/>
      <c r="D569" s="220" t="s">
        <v>141</v>
      </c>
      <c r="E569" s="250" t="s">
        <v>19</v>
      </c>
      <c r="F569" s="251" t="s">
        <v>150</v>
      </c>
      <c r="G569" s="249"/>
      <c r="H569" s="252">
        <v>79.039999999999992</v>
      </c>
      <c r="I569" s="253"/>
      <c r="J569" s="249"/>
      <c r="K569" s="249"/>
      <c r="L569" s="254"/>
      <c r="M569" s="255"/>
      <c r="N569" s="256"/>
      <c r="O569" s="256"/>
      <c r="P569" s="256"/>
      <c r="Q569" s="256"/>
      <c r="R569" s="256"/>
      <c r="S569" s="256"/>
      <c r="T569" s="257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8" t="s">
        <v>141</v>
      </c>
      <c r="AU569" s="258" t="s">
        <v>82</v>
      </c>
      <c r="AV569" s="15" t="s">
        <v>129</v>
      </c>
      <c r="AW569" s="15" t="s">
        <v>33</v>
      </c>
      <c r="AX569" s="15" t="s">
        <v>80</v>
      </c>
      <c r="AY569" s="258" t="s">
        <v>128</v>
      </c>
    </row>
    <row r="570" s="14" customFormat="1">
      <c r="A570" s="14"/>
      <c r="B570" s="237"/>
      <c r="C570" s="238"/>
      <c r="D570" s="220" t="s">
        <v>141</v>
      </c>
      <c r="E570" s="238"/>
      <c r="F570" s="240" t="s">
        <v>499</v>
      </c>
      <c r="G570" s="238"/>
      <c r="H570" s="241">
        <v>86.944000000000003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7" t="s">
        <v>141</v>
      </c>
      <c r="AU570" s="247" t="s">
        <v>82</v>
      </c>
      <c r="AV570" s="14" t="s">
        <v>82</v>
      </c>
      <c r="AW570" s="14" t="s">
        <v>4</v>
      </c>
      <c r="AX570" s="14" t="s">
        <v>80</v>
      </c>
      <c r="AY570" s="247" t="s">
        <v>128</v>
      </c>
    </row>
    <row r="571" s="2" customFormat="1" ht="33" customHeight="1">
      <c r="A571" s="41"/>
      <c r="B571" s="42"/>
      <c r="C571" s="207" t="s">
        <v>500</v>
      </c>
      <c r="D571" s="207" t="s">
        <v>131</v>
      </c>
      <c r="E571" s="208" t="s">
        <v>501</v>
      </c>
      <c r="F571" s="209" t="s">
        <v>502</v>
      </c>
      <c r="G571" s="210" t="s">
        <v>155</v>
      </c>
      <c r="H571" s="211">
        <v>79.040000000000006</v>
      </c>
      <c r="I571" s="212"/>
      <c r="J571" s="213">
        <f>ROUND(I571*H571,2)</f>
        <v>0</v>
      </c>
      <c r="K571" s="209" t="s">
        <v>135</v>
      </c>
      <c r="L571" s="47"/>
      <c r="M571" s="214" t="s">
        <v>19</v>
      </c>
      <c r="N571" s="215" t="s">
        <v>43</v>
      </c>
      <c r="O571" s="87"/>
      <c r="P571" s="216">
        <f>O571*H571</f>
        <v>0</v>
      </c>
      <c r="Q571" s="216">
        <v>0</v>
      </c>
      <c r="R571" s="216">
        <f>Q571*H571</f>
        <v>0</v>
      </c>
      <c r="S571" s="216">
        <v>0</v>
      </c>
      <c r="T571" s="217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18" t="s">
        <v>147</v>
      </c>
      <c r="AT571" s="218" t="s">
        <v>131</v>
      </c>
      <c r="AU571" s="218" t="s">
        <v>82</v>
      </c>
      <c r="AY571" s="20" t="s">
        <v>128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20" t="s">
        <v>80</v>
      </c>
      <c r="BK571" s="219">
        <f>ROUND(I571*H571,2)</f>
        <v>0</v>
      </c>
      <c r="BL571" s="20" t="s">
        <v>147</v>
      </c>
      <c r="BM571" s="218" t="s">
        <v>503</v>
      </c>
    </row>
    <row r="572" s="2" customFormat="1">
      <c r="A572" s="41"/>
      <c r="B572" s="42"/>
      <c r="C572" s="43"/>
      <c r="D572" s="220" t="s">
        <v>137</v>
      </c>
      <c r="E572" s="43"/>
      <c r="F572" s="221" t="s">
        <v>504</v>
      </c>
      <c r="G572" s="43"/>
      <c r="H572" s="43"/>
      <c r="I572" s="222"/>
      <c r="J572" s="43"/>
      <c r="K572" s="43"/>
      <c r="L572" s="47"/>
      <c r="M572" s="223"/>
      <c r="N572" s="224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20" t="s">
        <v>137</v>
      </c>
      <c r="AU572" s="20" t="s">
        <v>82</v>
      </c>
    </row>
    <row r="573" s="2" customFormat="1">
      <c r="A573" s="41"/>
      <c r="B573" s="42"/>
      <c r="C573" s="43"/>
      <c r="D573" s="225" t="s">
        <v>139</v>
      </c>
      <c r="E573" s="43"/>
      <c r="F573" s="226" t="s">
        <v>505</v>
      </c>
      <c r="G573" s="43"/>
      <c r="H573" s="43"/>
      <c r="I573" s="222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139</v>
      </c>
      <c r="AU573" s="20" t="s">
        <v>82</v>
      </c>
    </row>
    <row r="574" s="13" customFormat="1">
      <c r="A574" s="13"/>
      <c r="B574" s="227"/>
      <c r="C574" s="228"/>
      <c r="D574" s="220" t="s">
        <v>141</v>
      </c>
      <c r="E574" s="229" t="s">
        <v>19</v>
      </c>
      <c r="F574" s="230" t="s">
        <v>142</v>
      </c>
      <c r="G574" s="228"/>
      <c r="H574" s="229" t="s">
        <v>19</v>
      </c>
      <c r="I574" s="231"/>
      <c r="J574" s="228"/>
      <c r="K574" s="228"/>
      <c r="L574" s="232"/>
      <c r="M574" s="233"/>
      <c r="N574" s="234"/>
      <c r="O574" s="234"/>
      <c r="P574" s="234"/>
      <c r="Q574" s="234"/>
      <c r="R574" s="234"/>
      <c r="S574" s="234"/>
      <c r="T574" s="23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6" t="s">
        <v>141</v>
      </c>
      <c r="AU574" s="236" t="s">
        <v>82</v>
      </c>
      <c r="AV574" s="13" t="s">
        <v>80</v>
      </c>
      <c r="AW574" s="13" t="s">
        <v>33</v>
      </c>
      <c r="AX574" s="13" t="s">
        <v>72</v>
      </c>
      <c r="AY574" s="236" t="s">
        <v>128</v>
      </c>
    </row>
    <row r="575" s="13" customFormat="1">
      <c r="A575" s="13"/>
      <c r="B575" s="227"/>
      <c r="C575" s="228"/>
      <c r="D575" s="220" t="s">
        <v>141</v>
      </c>
      <c r="E575" s="229" t="s">
        <v>19</v>
      </c>
      <c r="F575" s="230" t="s">
        <v>451</v>
      </c>
      <c r="G575" s="228"/>
      <c r="H575" s="229" t="s">
        <v>19</v>
      </c>
      <c r="I575" s="231"/>
      <c r="J575" s="228"/>
      <c r="K575" s="228"/>
      <c r="L575" s="232"/>
      <c r="M575" s="233"/>
      <c r="N575" s="234"/>
      <c r="O575" s="234"/>
      <c r="P575" s="234"/>
      <c r="Q575" s="234"/>
      <c r="R575" s="234"/>
      <c r="S575" s="234"/>
      <c r="T575" s="23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6" t="s">
        <v>141</v>
      </c>
      <c r="AU575" s="236" t="s">
        <v>82</v>
      </c>
      <c r="AV575" s="13" t="s">
        <v>80</v>
      </c>
      <c r="AW575" s="13" t="s">
        <v>33</v>
      </c>
      <c r="AX575" s="13" t="s">
        <v>72</v>
      </c>
      <c r="AY575" s="236" t="s">
        <v>128</v>
      </c>
    </row>
    <row r="576" s="14" customFormat="1">
      <c r="A576" s="14"/>
      <c r="B576" s="237"/>
      <c r="C576" s="238"/>
      <c r="D576" s="220" t="s">
        <v>141</v>
      </c>
      <c r="E576" s="239" t="s">
        <v>19</v>
      </c>
      <c r="F576" s="240" t="s">
        <v>452</v>
      </c>
      <c r="G576" s="238"/>
      <c r="H576" s="241">
        <v>2.7599999999999998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7" t="s">
        <v>141</v>
      </c>
      <c r="AU576" s="247" t="s">
        <v>82</v>
      </c>
      <c r="AV576" s="14" t="s">
        <v>82</v>
      </c>
      <c r="AW576" s="14" t="s">
        <v>33</v>
      </c>
      <c r="AX576" s="14" t="s">
        <v>72</v>
      </c>
      <c r="AY576" s="247" t="s">
        <v>128</v>
      </c>
    </row>
    <row r="577" s="14" customFormat="1">
      <c r="A577" s="14"/>
      <c r="B577" s="237"/>
      <c r="C577" s="238"/>
      <c r="D577" s="220" t="s">
        <v>141</v>
      </c>
      <c r="E577" s="239" t="s">
        <v>19</v>
      </c>
      <c r="F577" s="240" t="s">
        <v>453</v>
      </c>
      <c r="G577" s="238"/>
      <c r="H577" s="241">
        <v>0.78000000000000003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7" t="s">
        <v>141</v>
      </c>
      <c r="AU577" s="247" t="s">
        <v>82</v>
      </c>
      <c r="AV577" s="14" t="s">
        <v>82</v>
      </c>
      <c r="AW577" s="14" t="s">
        <v>33</v>
      </c>
      <c r="AX577" s="14" t="s">
        <v>72</v>
      </c>
      <c r="AY577" s="247" t="s">
        <v>128</v>
      </c>
    </row>
    <row r="578" s="14" customFormat="1">
      <c r="A578" s="14"/>
      <c r="B578" s="237"/>
      <c r="C578" s="238"/>
      <c r="D578" s="220" t="s">
        <v>141</v>
      </c>
      <c r="E578" s="239" t="s">
        <v>19</v>
      </c>
      <c r="F578" s="240" t="s">
        <v>454</v>
      </c>
      <c r="G578" s="238"/>
      <c r="H578" s="241">
        <v>2.7000000000000002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7" t="s">
        <v>141</v>
      </c>
      <c r="AU578" s="247" t="s">
        <v>82</v>
      </c>
      <c r="AV578" s="14" t="s">
        <v>82</v>
      </c>
      <c r="AW578" s="14" t="s">
        <v>33</v>
      </c>
      <c r="AX578" s="14" t="s">
        <v>72</v>
      </c>
      <c r="AY578" s="247" t="s">
        <v>128</v>
      </c>
    </row>
    <row r="579" s="14" customFormat="1">
      <c r="A579" s="14"/>
      <c r="B579" s="237"/>
      <c r="C579" s="238"/>
      <c r="D579" s="220" t="s">
        <v>141</v>
      </c>
      <c r="E579" s="239" t="s">
        <v>19</v>
      </c>
      <c r="F579" s="240" t="s">
        <v>455</v>
      </c>
      <c r="G579" s="238"/>
      <c r="H579" s="241">
        <v>0.41999999999999998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7" t="s">
        <v>141</v>
      </c>
      <c r="AU579" s="247" t="s">
        <v>82</v>
      </c>
      <c r="AV579" s="14" t="s">
        <v>82</v>
      </c>
      <c r="AW579" s="14" t="s">
        <v>33</v>
      </c>
      <c r="AX579" s="14" t="s">
        <v>72</v>
      </c>
      <c r="AY579" s="247" t="s">
        <v>128</v>
      </c>
    </row>
    <row r="580" s="14" customFormat="1">
      <c r="A580" s="14"/>
      <c r="B580" s="237"/>
      <c r="C580" s="238"/>
      <c r="D580" s="220" t="s">
        <v>141</v>
      </c>
      <c r="E580" s="239" t="s">
        <v>19</v>
      </c>
      <c r="F580" s="240" t="s">
        <v>455</v>
      </c>
      <c r="G580" s="238"/>
      <c r="H580" s="241">
        <v>0.41999999999999998</v>
      </c>
      <c r="I580" s="242"/>
      <c r="J580" s="238"/>
      <c r="K580" s="238"/>
      <c r="L580" s="243"/>
      <c r="M580" s="244"/>
      <c r="N580" s="245"/>
      <c r="O580" s="245"/>
      <c r="P580" s="245"/>
      <c r="Q580" s="245"/>
      <c r="R580" s="245"/>
      <c r="S580" s="245"/>
      <c r="T580" s="24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7" t="s">
        <v>141</v>
      </c>
      <c r="AU580" s="247" t="s">
        <v>82</v>
      </c>
      <c r="AV580" s="14" t="s">
        <v>82</v>
      </c>
      <c r="AW580" s="14" t="s">
        <v>33</v>
      </c>
      <c r="AX580" s="14" t="s">
        <v>72</v>
      </c>
      <c r="AY580" s="247" t="s">
        <v>128</v>
      </c>
    </row>
    <row r="581" s="14" customFormat="1">
      <c r="A581" s="14"/>
      <c r="B581" s="237"/>
      <c r="C581" s="238"/>
      <c r="D581" s="220" t="s">
        <v>141</v>
      </c>
      <c r="E581" s="239" t="s">
        <v>19</v>
      </c>
      <c r="F581" s="240" t="s">
        <v>456</v>
      </c>
      <c r="G581" s="238"/>
      <c r="H581" s="241">
        <v>1.2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141</v>
      </c>
      <c r="AU581" s="247" t="s">
        <v>82</v>
      </c>
      <c r="AV581" s="14" t="s">
        <v>82</v>
      </c>
      <c r="AW581" s="14" t="s">
        <v>33</v>
      </c>
      <c r="AX581" s="14" t="s">
        <v>72</v>
      </c>
      <c r="AY581" s="247" t="s">
        <v>128</v>
      </c>
    </row>
    <row r="582" s="16" customFormat="1">
      <c r="A582" s="16"/>
      <c r="B582" s="259"/>
      <c r="C582" s="260"/>
      <c r="D582" s="220" t="s">
        <v>141</v>
      </c>
      <c r="E582" s="261" t="s">
        <v>19</v>
      </c>
      <c r="F582" s="262" t="s">
        <v>187</v>
      </c>
      <c r="G582" s="260"/>
      <c r="H582" s="263">
        <v>8.2799999999999994</v>
      </c>
      <c r="I582" s="264"/>
      <c r="J582" s="260"/>
      <c r="K582" s="260"/>
      <c r="L582" s="265"/>
      <c r="M582" s="266"/>
      <c r="N582" s="267"/>
      <c r="O582" s="267"/>
      <c r="P582" s="267"/>
      <c r="Q582" s="267"/>
      <c r="R582" s="267"/>
      <c r="S582" s="267"/>
      <c r="T582" s="268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69" t="s">
        <v>141</v>
      </c>
      <c r="AU582" s="269" t="s">
        <v>82</v>
      </c>
      <c r="AV582" s="16" t="s">
        <v>162</v>
      </c>
      <c r="AW582" s="16" t="s">
        <v>33</v>
      </c>
      <c r="AX582" s="16" t="s">
        <v>72</v>
      </c>
      <c r="AY582" s="269" t="s">
        <v>128</v>
      </c>
    </row>
    <row r="583" s="13" customFormat="1">
      <c r="A583" s="13"/>
      <c r="B583" s="227"/>
      <c r="C583" s="228"/>
      <c r="D583" s="220" t="s">
        <v>141</v>
      </c>
      <c r="E583" s="229" t="s">
        <v>19</v>
      </c>
      <c r="F583" s="230" t="s">
        <v>144</v>
      </c>
      <c r="G583" s="228"/>
      <c r="H583" s="229" t="s">
        <v>19</v>
      </c>
      <c r="I583" s="231"/>
      <c r="J583" s="228"/>
      <c r="K583" s="228"/>
      <c r="L583" s="232"/>
      <c r="M583" s="233"/>
      <c r="N583" s="234"/>
      <c r="O583" s="234"/>
      <c r="P583" s="234"/>
      <c r="Q583" s="234"/>
      <c r="R583" s="234"/>
      <c r="S583" s="234"/>
      <c r="T583" s="23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6" t="s">
        <v>141</v>
      </c>
      <c r="AU583" s="236" t="s">
        <v>82</v>
      </c>
      <c r="AV583" s="13" t="s">
        <v>80</v>
      </c>
      <c r="AW583" s="13" t="s">
        <v>33</v>
      </c>
      <c r="AX583" s="13" t="s">
        <v>72</v>
      </c>
      <c r="AY583" s="236" t="s">
        <v>128</v>
      </c>
    </row>
    <row r="584" s="14" customFormat="1">
      <c r="A584" s="14"/>
      <c r="B584" s="237"/>
      <c r="C584" s="238"/>
      <c r="D584" s="220" t="s">
        <v>141</v>
      </c>
      <c r="E584" s="239" t="s">
        <v>19</v>
      </c>
      <c r="F584" s="240" t="s">
        <v>457</v>
      </c>
      <c r="G584" s="238"/>
      <c r="H584" s="241">
        <v>26.16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141</v>
      </c>
      <c r="AU584" s="247" t="s">
        <v>82</v>
      </c>
      <c r="AV584" s="14" t="s">
        <v>82</v>
      </c>
      <c r="AW584" s="14" t="s">
        <v>33</v>
      </c>
      <c r="AX584" s="14" t="s">
        <v>72</v>
      </c>
      <c r="AY584" s="247" t="s">
        <v>128</v>
      </c>
    </row>
    <row r="585" s="16" customFormat="1">
      <c r="A585" s="16"/>
      <c r="B585" s="259"/>
      <c r="C585" s="260"/>
      <c r="D585" s="220" t="s">
        <v>141</v>
      </c>
      <c r="E585" s="261" t="s">
        <v>19</v>
      </c>
      <c r="F585" s="262" t="s">
        <v>187</v>
      </c>
      <c r="G585" s="260"/>
      <c r="H585" s="263">
        <v>26.16</v>
      </c>
      <c r="I585" s="264"/>
      <c r="J585" s="260"/>
      <c r="K585" s="260"/>
      <c r="L585" s="265"/>
      <c r="M585" s="266"/>
      <c r="N585" s="267"/>
      <c r="O585" s="267"/>
      <c r="P585" s="267"/>
      <c r="Q585" s="267"/>
      <c r="R585" s="267"/>
      <c r="S585" s="267"/>
      <c r="T585" s="268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69" t="s">
        <v>141</v>
      </c>
      <c r="AU585" s="269" t="s">
        <v>82</v>
      </c>
      <c r="AV585" s="16" t="s">
        <v>162</v>
      </c>
      <c r="AW585" s="16" t="s">
        <v>33</v>
      </c>
      <c r="AX585" s="16" t="s">
        <v>72</v>
      </c>
      <c r="AY585" s="269" t="s">
        <v>128</v>
      </c>
    </row>
    <row r="586" s="13" customFormat="1">
      <c r="A586" s="13"/>
      <c r="B586" s="227"/>
      <c r="C586" s="228"/>
      <c r="D586" s="220" t="s">
        <v>141</v>
      </c>
      <c r="E586" s="229" t="s">
        <v>19</v>
      </c>
      <c r="F586" s="230" t="s">
        <v>146</v>
      </c>
      <c r="G586" s="228"/>
      <c r="H586" s="229" t="s">
        <v>19</v>
      </c>
      <c r="I586" s="231"/>
      <c r="J586" s="228"/>
      <c r="K586" s="228"/>
      <c r="L586" s="232"/>
      <c r="M586" s="233"/>
      <c r="N586" s="234"/>
      <c r="O586" s="234"/>
      <c r="P586" s="234"/>
      <c r="Q586" s="234"/>
      <c r="R586" s="234"/>
      <c r="S586" s="234"/>
      <c r="T586" s="23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6" t="s">
        <v>141</v>
      </c>
      <c r="AU586" s="236" t="s">
        <v>82</v>
      </c>
      <c r="AV586" s="13" t="s">
        <v>80</v>
      </c>
      <c r="AW586" s="13" t="s">
        <v>33</v>
      </c>
      <c r="AX586" s="13" t="s">
        <v>72</v>
      </c>
      <c r="AY586" s="236" t="s">
        <v>128</v>
      </c>
    </row>
    <row r="587" s="14" customFormat="1">
      <c r="A587" s="14"/>
      <c r="B587" s="237"/>
      <c r="C587" s="238"/>
      <c r="D587" s="220" t="s">
        <v>141</v>
      </c>
      <c r="E587" s="239" t="s">
        <v>19</v>
      </c>
      <c r="F587" s="240" t="s">
        <v>160</v>
      </c>
      <c r="G587" s="238"/>
      <c r="H587" s="241">
        <v>22.219999999999999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7" t="s">
        <v>141</v>
      </c>
      <c r="AU587" s="247" t="s">
        <v>82</v>
      </c>
      <c r="AV587" s="14" t="s">
        <v>82</v>
      </c>
      <c r="AW587" s="14" t="s">
        <v>33</v>
      </c>
      <c r="AX587" s="14" t="s">
        <v>72</v>
      </c>
      <c r="AY587" s="247" t="s">
        <v>128</v>
      </c>
    </row>
    <row r="588" s="16" customFormat="1">
      <c r="A588" s="16"/>
      <c r="B588" s="259"/>
      <c r="C588" s="260"/>
      <c r="D588" s="220" t="s">
        <v>141</v>
      </c>
      <c r="E588" s="261" t="s">
        <v>19</v>
      </c>
      <c r="F588" s="262" t="s">
        <v>187</v>
      </c>
      <c r="G588" s="260"/>
      <c r="H588" s="263">
        <v>22.219999999999999</v>
      </c>
      <c r="I588" s="264"/>
      <c r="J588" s="260"/>
      <c r="K588" s="260"/>
      <c r="L588" s="265"/>
      <c r="M588" s="266"/>
      <c r="N588" s="267"/>
      <c r="O588" s="267"/>
      <c r="P588" s="267"/>
      <c r="Q588" s="267"/>
      <c r="R588" s="267"/>
      <c r="S588" s="267"/>
      <c r="T588" s="268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69" t="s">
        <v>141</v>
      </c>
      <c r="AU588" s="269" t="s">
        <v>82</v>
      </c>
      <c r="AV588" s="16" t="s">
        <v>162</v>
      </c>
      <c r="AW588" s="16" t="s">
        <v>33</v>
      </c>
      <c r="AX588" s="16" t="s">
        <v>72</v>
      </c>
      <c r="AY588" s="269" t="s">
        <v>128</v>
      </c>
    </row>
    <row r="589" s="13" customFormat="1">
      <c r="A589" s="13"/>
      <c r="B589" s="227"/>
      <c r="C589" s="228"/>
      <c r="D589" s="220" t="s">
        <v>141</v>
      </c>
      <c r="E589" s="229" t="s">
        <v>19</v>
      </c>
      <c r="F589" s="230" t="s">
        <v>148</v>
      </c>
      <c r="G589" s="228"/>
      <c r="H589" s="229" t="s">
        <v>19</v>
      </c>
      <c r="I589" s="231"/>
      <c r="J589" s="228"/>
      <c r="K589" s="228"/>
      <c r="L589" s="232"/>
      <c r="M589" s="233"/>
      <c r="N589" s="234"/>
      <c r="O589" s="234"/>
      <c r="P589" s="234"/>
      <c r="Q589" s="234"/>
      <c r="R589" s="234"/>
      <c r="S589" s="234"/>
      <c r="T589" s="23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6" t="s">
        <v>141</v>
      </c>
      <c r="AU589" s="236" t="s">
        <v>82</v>
      </c>
      <c r="AV589" s="13" t="s">
        <v>80</v>
      </c>
      <c r="AW589" s="13" t="s">
        <v>33</v>
      </c>
      <c r="AX589" s="13" t="s">
        <v>72</v>
      </c>
      <c r="AY589" s="236" t="s">
        <v>128</v>
      </c>
    </row>
    <row r="590" s="14" customFormat="1">
      <c r="A590" s="14"/>
      <c r="B590" s="237"/>
      <c r="C590" s="238"/>
      <c r="D590" s="220" t="s">
        <v>141</v>
      </c>
      <c r="E590" s="239" t="s">
        <v>19</v>
      </c>
      <c r="F590" s="240" t="s">
        <v>161</v>
      </c>
      <c r="G590" s="238"/>
      <c r="H590" s="241">
        <v>22.379999999999999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7" t="s">
        <v>141</v>
      </c>
      <c r="AU590" s="247" t="s">
        <v>82</v>
      </c>
      <c r="AV590" s="14" t="s">
        <v>82</v>
      </c>
      <c r="AW590" s="14" t="s">
        <v>33</v>
      </c>
      <c r="AX590" s="14" t="s">
        <v>72</v>
      </c>
      <c r="AY590" s="247" t="s">
        <v>128</v>
      </c>
    </row>
    <row r="591" s="16" customFormat="1">
      <c r="A591" s="16"/>
      <c r="B591" s="259"/>
      <c r="C591" s="260"/>
      <c r="D591" s="220" t="s">
        <v>141</v>
      </c>
      <c r="E591" s="261" t="s">
        <v>19</v>
      </c>
      <c r="F591" s="262" t="s">
        <v>187</v>
      </c>
      <c r="G591" s="260"/>
      <c r="H591" s="263">
        <v>22.379999999999999</v>
      </c>
      <c r="I591" s="264"/>
      <c r="J591" s="260"/>
      <c r="K591" s="260"/>
      <c r="L591" s="265"/>
      <c r="M591" s="266"/>
      <c r="N591" s="267"/>
      <c r="O591" s="267"/>
      <c r="P591" s="267"/>
      <c r="Q591" s="267"/>
      <c r="R591" s="267"/>
      <c r="S591" s="267"/>
      <c r="T591" s="268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69" t="s">
        <v>141</v>
      </c>
      <c r="AU591" s="269" t="s">
        <v>82</v>
      </c>
      <c r="AV591" s="16" t="s">
        <v>162</v>
      </c>
      <c r="AW591" s="16" t="s">
        <v>33</v>
      </c>
      <c r="AX591" s="16" t="s">
        <v>72</v>
      </c>
      <c r="AY591" s="269" t="s">
        <v>128</v>
      </c>
    </row>
    <row r="592" s="15" customFormat="1">
      <c r="A592" s="15"/>
      <c r="B592" s="248"/>
      <c r="C592" s="249"/>
      <c r="D592" s="220" t="s">
        <v>141</v>
      </c>
      <c r="E592" s="250" t="s">
        <v>19</v>
      </c>
      <c r="F592" s="251" t="s">
        <v>150</v>
      </c>
      <c r="G592" s="249"/>
      <c r="H592" s="252">
        <v>79.039999999999992</v>
      </c>
      <c r="I592" s="253"/>
      <c r="J592" s="249"/>
      <c r="K592" s="249"/>
      <c r="L592" s="254"/>
      <c r="M592" s="255"/>
      <c r="N592" s="256"/>
      <c r="O592" s="256"/>
      <c r="P592" s="256"/>
      <c r="Q592" s="256"/>
      <c r="R592" s="256"/>
      <c r="S592" s="256"/>
      <c r="T592" s="257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8" t="s">
        <v>141</v>
      </c>
      <c r="AU592" s="258" t="s">
        <v>82</v>
      </c>
      <c r="AV592" s="15" t="s">
        <v>129</v>
      </c>
      <c r="AW592" s="15" t="s">
        <v>33</v>
      </c>
      <c r="AX592" s="15" t="s">
        <v>80</v>
      </c>
      <c r="AY592" s="258" t="s">
        <v>128</v>
      </c>
    </row>
    <row r="593" s="2" customFormat="1" ht="24.15" customHeight="1">
      <c r="A593" s="41"/>
      <c r="B593" s="42"/>
      <c r="C593" s="207" t="s">
        <v>506</v>
      </c>
      <c r="D593" s="207" t="s">
        <v>131</v>
      </c>
      <c r="E593" s="208" t="s">
        <v>507</v>
      </c>
      <c r="F593" s="209" t="s">
        <v>508</v>
      </c>
      <c r="G593" s="210" t="s">
        <v>155</v>
      </c>
      <c r="H593" s="211">
        <v>79.040000000000006</v>
      </c>
      <c r="I593" s="212"/>
      <c r="J593" s="213">
        <f>ROUND(I593*H593,2)</f>
        <v>0</v>
      </c>
      <c r="K593" s="209" t="s">
        <v>135</v>
      </c>
      <c r="L593" s="47"/>
      <c r="M593" s="214" t="s">
        <v>19</v>
      </c>
      <c r="N593" s="215" t="s">
        <v>43</v>
      </c>
      <c r="O593" s="87"/>
      <c r="P593" s="216">
        <f>O593*H593</f>
        <v>0</v>
      </c>
      <c r="Q593" s="216">
        <v>0.0015</v>
      </c>
      <c r="R593" s="216">
        <f>Q593*H593</f>
        <v>0.11856000000000001</v>
      </c>
      <c r="S593" s="216">
        <v>0</v>
      </c>
      <c r="T593" s="217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18" t="s">
        <v>147</v>
      </c>
      <c r="AT593" s="218" t="s">
        <v>131</v>
      </c>
      <c r="AU593" s="218" t="s">
        <v>82</v>
      </c>
      <c r="AY593" s="20" t="s">
        <v>128</v>
      </c>
      <c r="BE593" s="219">
        <f>IF(N593="základní",J593,0)</f>
        <v>0</v>
      </c>
      <c r="BF593" s="219">
        <f>IF(N593="snížená",J593,0)</f>
        <v>0</v>
      </c>
      <c r="BG593" s="219">
        <f>IF(N593="zákl. přenesená",J593,0)</f>
        <v>0</v>
      </c>
      <c r="BH593" s="219">
        <f>IF(N593="sníž. přenesená",J593,0)</f>
        <v>0</v>
      </c>
      <c r="BI593" s="219">
        <f>IF(N593="nulová",J593,0)</f>
        <v>0</v>
      </c>
      <c r="BJ593" s="20" t="s">
        <v>80</v>
      </c>
      <c r="BK593" s="219">
        <f>ROUND(I593*H593,2)</f>
        <v>0</v>
      </c>
      <c r="BL593" s="20" t="s">
        <v>147</v>
      </c>
      <c r="BM593" s="218" t="s">
        <v>509</v>
      </c>
    </row>
    <row r="594" s="2" customFormat="1">
      <c r="A594" s="41"/>
      <c r="B594" s="42"/>
      <c r="C594" s="43"/>
      <c r="D594" s="220" t="s">
        <v>137</v>
      </c>
      <c r="E594" s="43"/>
      <c r="F594" s="221" t="s">
        <v>510</v>
      </c>
      <c r="G594" s="43"/>
      <c r="H594" s="43"/>
      <c r="I594" s="222"/>
      <c r="J594" s="43"/>
      <c r="K594" s="43"/>
      <c r="L594" s="47"/>
      <c r="M594" s="223"/>
      <c r="N594" s="22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137</v>
      </c>
      <c r="AU594" s="20" t="s">
        <v>82</v>
      </c>
    </row>
    <row r="595" s="2" customFormat="1">
      <c r="A595" s="41"/>
      <c r="B595" s="42"/>
      <c r="C595" s="43"/>
      <c r="D595" s="225" t="s">
        <v>139</v>
      </c>
      <c r="E595" s="43"/>
      <c r="F595" s="226" t="s">
        <v>511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139</v>
      </c>
      <c r="AU595" s="20" t="s">
        <v>82</v>
      </c>
    </row>
    <row r="596" s="13" customFormat="1">
      <c r="A596" s="13"/>
      <c r="B596" s="227"/>
      <c r="C596" s="228"/>
      <c r="D596" s="220" t="s">
        <v>141</v>
      </c>
      <c r="E596" s="229" t="s">
        <v>19</v>
      </c>
      <c r="F596" s="230" t="s">
        <v>142</v>
      </c>
      <c r="G596" s="228"/>
      <c r="H596" s="229" t="s">
        <v>19</v>
      </c>
      <c r="I596" s="231"/>
      <c r="J596" s="228"/>
      <c r="K596" s="228"/>
      <c r="L596" s="232"/>
      <c r="M596" s="233"/>
      <c r="N596" s="234"/>
      <c r="O596" s="234"/>
      <c r="P596" s="234"/>
      <c r="Q596" s="234"/>
      <c r="R596" s="234"/>
      <c r="S596" s="234"/>
      <c r="T596" s="23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6" t="s">
        <v>141</v>
      </c>
      <c r="AU596" s="236" t="s">
        <v>82</v>
      </c>
      <c r="AV596" s="13" t="s">
        <v>80</v>
      </c>
      <c r="AW596" s="13" t="s">
        <v>33</v>
      </c>
      <c r="AX596" s="13" t="s">
        <v>72</v>
      </c>
      <c r="AY596" s="236" t="s">
        <v>128</v>
      </c>
    </row>
    <row r="597" s="13" customFormat="1">
      <c r="A597" s="13"/>
      <c r="B597" s="227"/>
      <c r="C597" s="228"/>
      <c r="D597" s="220" t="s">
        <v>141</v>
      </c>
      <c r="E597" s="229" t="s">
        <v>19</v>
      </c>
      <c r="F597" s="230" t="s">
        <v>451</v>
      </c>
      <c r="G597" s="228"/>
      <c r="H597" s="229" t="s">
        <v>19</v>
      </c>
      <c r="I597" s="231"/>
      <c r="J597" s="228"/>
      <c r="K597" s="228"/>
      <c r="L597" s="232"/>
      <c r="M597" s="233"/>
      <c r="N597" s="234"/>
      <c r="O597" s="234"/>
      <c r="P597" s="234"/>
      <c r="Q597" s="234"/>
      <c r="R597" s="234"/>
      <c r="S597" s="234"/>
      <c r="T597" s="23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6" t="s">
        <v>141</v>
      </c>
      <c r="AU597" s="236" t="s">
        <v>82</v>
      </c>
      <c r="AV597" s="13" t="s">
        <v>80</v>
      </c>
      <c r="AW597" s="13" t="s">
        <v>33</v>
      </c>
      <c r="AX597" s="13" t="s">
        <v>72</v>
      </c>
      <c r="AY597" s="236" t="s">
        <v>128</v>
      </c>
    </row>
    <row r="598" s="14" customFormat="1">
      <c r="A598" s="14"/>
      <c r="B598" s="237"/>
      <c r="C598" s="238"/>
      <c r="D598" s="220" t="s">
        <v>141</v>
      </c>
      <c r="E598" s="239" t="s">
        <v>19</v>
      </c>
      <c r="F598" s="240" t="s">
        <v>452</v>
      </c>
      <c r="G598" s="238"/>
      <c r="H598" s="241">
        <v>2.7599999999999998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7" t="s">
        <v>141</v>
      </c>
      <c r="AU598" s="247" t="s">
        <v>82</v>
      </c>
      <c r="AV598" s="14" t="s">
        <v>82</v>
      </c>
      <c r="AW598" s="14" t="s">
        <v>33</v>
      </c>
      <c r="AX598" s="14" t="s">
        <v>72</v>
      </c>
      <c r="AY598" s="247" t="s">
        <v>128</v>
      </c>
    </row>
    <row r="599" s="14" customFormat="1">
      <c r="A599" s="14"/>
      <c r="B599" s="237"/>
      <c r="C599" s="238"/>
      <c r="D599" s="220" t="s">
        <v>141</v>
      </c>
      <c r="E599" s="239" t="s">
        <v>19</v>
      </c>
      <c r="F599" s="240" t="s">
        <v>453</v>
      </c>
      <c r="G599" s="238"/>
      <c r="H599" s="241">
        <v>0.78000000000000003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7" t="s">
        <v>141</v>
      </c>
      <c r="AU599" s="247" t="s">
        <v>82</v>
      </c>
      <c r="AV599" s="14" t="s">
        <v>82</v>
      </c>
      <c r="AW599" s="14" t="s">
        <v>33</v>
      </c>
      <c r="AX599" s="14" t="s">
        <v>72</v>
      </c>
      <c r="AY599" s="247" t="s">
        <v>128</v>
      </c>
    </row>
    <row r="600" s="14" customFormat="1">
      <c r="A600" s="14"/>
      <c r="B600" s="237"/>
      <c r="C600" s="238"/>
      <c r="D600" s="220" t="s">
        <v>141</v>
      </c>
      <c r="E600" s="239" t="s">
        <v>19</v>
      </c>
      <c r="F600" s="240" t="s">
        <v>454</v>
      </c>
      <c r="G600" s="238"/>
      <c r="H600" s="241">
        <v>2.7000000000000002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7" t="s">
        <v>141</v>
      </c>
      <c r="AU600" s="247" t="s">
        <v>82</v>
      </c>
      <c r="AV600" s="14" t="s">
        <v>82</v>
      </c>
      <c r="AW600" s="14" t="s">
        <v>33</v>
      </c>
      <c r="AX600" s="14" t="s">
        <v>72</v>
      </c>
      <c r="AY600" s="247" t="s">
        <v>128</v>
      </c>
    </row>
    <row r="601" s="14" customFormat="1">
      <c r="A601" s="14"/>
      <c r="B601" s="237"/>
      <c r="C601" s="238"/>
      <c r="D601" s="220" t="s">
        <v>141</v>
      </c>
      <c r="E601" s="239" t="s">
        <v>19</v>
      </c>
      <c r="F601" s="240" t="s">
        <v>455</v>
      </c>
      <c r="G601" s="238"/>
      <c r="H601" s="241">
        <v>0.41999999999999998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7" t="s">
        <v>141</v>
      </c>
      <c r="AU601" s="247" t="s">
        <v>82</v>
      </c>
      <c r="AV601" s="14" t="s">
        <v>82</v>
      </c>
      <c r="AW601" s="14" t="s">
        <v>33</v>
      </c>
      <c r="AX601" s="14" t="s">
        <v>72</v>
      </c>
      <c r="AY601" s="247" t="s">
        <v>128</v>
      </c>
    </row>
    <row r="602" s="14" customFormat="1">
      <c r="A602" s="14"/>
      <c r="B602" s="237"/>
      <c r="C602" s="238"/>
      <c r="D602" s="220" t="s">
        <v>141</v>
      </c>
      <c r="E602" s="239" t="s">
        <v>19</v>
      </c>
      <c r="F602" s="240" t="s">
        <v>455</v>
      </c>
      <c r="G602" s="238"/>
      <c r="H602" s="241">
        <v>0.41999999999999998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7" t="s">
        <v>141</v>
      </c>
      <c r="AU602" s="247" t="s">
        <v>82</v>
      </c>
      <c r="AV602" s="14" t="s">
        <v>82</v>
      </c>
      <c r="AW602" s="14" t="s">
        <v>33</v>
      </c>
      <c r="AX602" s="14" t="s">
        <v>72</v>
      </c>
      <c r="AY602" s="247" t="s">
        <v>128</v>
      </c>
    </row>
    <row r="603" s="14" customFormat="1">
      <c r="A603" s="14"/>
      <c r="B603" s="237"/>
      <c r="C603" s="238"/>
      <c r="D603" s="220" t="s">
        <v>141</v>
      </c>
      <c r="E603" s="239" t="s">
        <v>19</v>
      </c>
      <c r="F603" s="240" t="s">
        <v>456</v>
      </c>
      <c r="G603" s="238"/>
      <c r="H603" s="241">
        <v>1.2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7" t="s">
        <v>141</v>
      </c>
      <c r="AU603" s="247" t="s">
        <v>82</v>
      </c>
      <c r="AV603" s="14" t="s">
        <v>82</v>
      </c>
      <c r="AW603" s="14" t="s">
        <v>33</v>
      </c>
      <c r="AX603" s="14" t="s">
        <v>72</v>
      </c>
      <c r="AY603" s="247" t="s">
        <v>128</v>
      </c>
    </row>
    <row r="604" s="16" customFormat="1">
      <c r="A604" s="16"/>
      <c r="B604" s="259"/>
      <c r="C604" s="260"/>
      <c r="D604" s="220" t="s">
        <v>141</v>
      </c>
      <c r="E604" s="261" t="s">
        <v>19</v>
      </c>
      <c r="F604" s="262" t="s">
        <v>187</v>
      </c>
      <c r="G604" s="260"/>
      <c r="H604" s="263">
        <v>8.2799999999999994</v>
      </c>
      <c r="I604" s="264"/>
      <c r="J604" s="260"/>
      <c r="K604" s="260"/>
      <c r="L604" s="265"/>
      <c r="M604" s="266"/>
      <c r="N604" s="267"/>
      <c r="O604" s="267"/>
      <c r="P604" s="267"/>
      <c r="Q604" s="267"/>
      <c r="R604" s="267"/>
      <c r="S604" s="267"/>
      <c r="T604" s="268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69" t="s">
        <v>141</v>
      </c>
      <c r="AU604" s="269" t="s">
        <v>82</v>
      </c>
      <c r="AV604" s="16" t="s">
        <v>162</v>
      </c>
      <c r="AW604" s="16" t="s">
        <v>33</v>
      </c>
      <c r="AX604" s="16" t="s">
        <v>72</v>
      </c>
      <c r="AY604" s="269" t="s">
        <v>128</v>
      </c>
    </row>
    <row r="605" s="13" customFormat="1">
      <c r="A605" s="13"/>
      <c r="B605" s="227"/>
      <c r="C605" s="228"/>
      <c r="D605" s="220" t="s">
        <v>141</v>
      </c>
      <c r="E605" s="229" t="s">
        <v>19</v>
      </c>
      <c r="F605" s="230" t="s">
        <v>144</v>
      </c>
      <c r="G605" s="228"/>
      <c r="H605" s="229" t="s">
        <v>19</v>
      </c>
      <c r="I605" s="231"/>
      <c r="J605" s="228"/>
      <c r="K605" s="228"/>
      <c r="L605" s="232"/>
      <c r="M605" s="233"/>
      <c r="N605" s="234"/>
      <c r="O605" s="234"/>
      <c r="P605" s="234"/>
      <c r="Q605" s="234"/>
      <c r="R605" s="234"/>
      <c r="S605" s="234"/>
      <c r="T605" s="23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6" t="s">
        <v>141</v>
      </c>
      <c r="AU605" s="236" t="s">
        <v>82</v>
      </c>
      <c r="AV605" s="13" t="s">
        <v>80</v>
      </c>
      <c r="AW605" s="13" t="s">
        <v>33</v>
      </c>
      <c r="AX605" s="13" t="s">
        <v>72</v>
      </c>
      <c r="AY605" s="236" t="s">
        <v>128</v>
      </c>
    </row>
    <row r="606" s="14" customFormat="1">
      <c r="A606" s="14"/>
      <c r="B606" s="237"/>
      <c r="C606" s="238"/>
      <c r="D606" s="220" t="s">
        <v>141</v>
      </c>
      <c r="E606" s="239" t="s">
        <v>19</v>
      </c>
      <c r="F606" s="240" t="s">
        <v>457</v>
      </c>
      <c r="G606" s="238"/>
      <c r="H606" s="241">
        <v>26.16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7" t="s">
        <v>141</v>
      </c>
      <c r="AU606" s="247" t="s">
        <v>82</v>
      </c>
      <c r="AV606" s="14" t="s">
        <v>82</v>
      </c>
      <c r="AW606" s="14" t="s">
        <v>33</v>
      </c>
      <c r="AX606" s="14" t="s">
        <v>72</v>
      </c>
      <c r="AY606" s="247" t="s">
        <v>128</v>
      </c>
    </row>
    <row r="607" s="13" customFormat="1">
      <c r="A607" s="13"/>
      <c r="B607" s="227"/>
      <c r="C607" s="228"/>
      <c r="D607" s="220" t="s">
        <v>141</v>
      </c>
      <c r="E607" s="229" t="s">
        <v>19</v>
      </c>
      <c r="F607" s="230" t="s">
        <v>146</v>
      </c>
      <c r="G607" s="228"/>
      <c r="H607" s="229" t="s">
        <v>19</v>
      </c>
      <c r="I607" s="231"/>
      <c r="J607" s="228"/>
      <c r="K607" s="228"/>
      <c r="L607" s="232"/>
      <c r="M607" s="233"/>
      <c r="N607" s="234"/>
      <c r="O607" s="234"/>
      <c r="P607" s="234"/>
      <c r="Q607" s="234"/>
      <c r="R607" s="234"/>
      <c r="S607" s="234"/>
      <c r="T607" s="23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6" t="s">
        <v>141</v>
      </c>
      <c r="AU607" s="236" t="s">
        <v>82</v>
      </c>
      <c r="AV607" s="13" t="s">
        <v>80</v>
      </c>
      <c r="AW607" s="13" t="s">
        <v>33</v>
      </c>
      <c r="AX607" s="13" t="s">
        <v>72</v>
      </c>
      <c r="AY607" s="236" t="s">
        <v>128</v>
      </c>
    </row>
    <row r="608" s="14" customFormat="1">
      <c r="A608" s="14"/>
      <c r="B608" s="237"/>
      <c r="C608" s="238"/>
      <c r="D608" s="220" t="s">
        <v>141</v>
      </c>
      <c r="E608" s="239" t="s">
        <v>19</v>
      </c>
      <c r="F608" s="240" t="s">
        <v>160</v>
      </c>
      <c r="G608" s="238"/>
      <c r="H608" s="241">
        <v>22.219999999999999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7" t="s">
        <v>141</v>
      </c>
      <c r="AU608" s="247" t="s">
        <v>82</v>
      </c>
      <c r="AV608" s="14" t="s">
        <v>82</v>
      </c>
      <c r="AW608" s="14" t="s">
        <v>33</v>
      </c>
      <c r="AX608" s="14" t="s">
        <v>72</v>
      </c>
      <c r="AY608" s="247" t="s">
        <v>128</v>
      </c>
    </row>
    <row r="609" s="16" customFormat="1">
      <c r="A609" s="16"/>
      <c r="B609" s="259"/>
      <c r="C609" s="260"/>
      <c r="D609" s="220" t="s">
        <v>141</v>
      </c>
      <c r="E609" s="261" t="s">
        <v>19</v>
      </c>
      <c r="F609" s="262" t="s">
        <v>187</v>
      </c>
      <c r="G609" s="260"/>
      <c r="H609" s="263">
        <v>48.379999999999995</v>
      </c>
      <c r="I609" s="264"/>
      <c r="J609" s="260"/>
      <c r="K609" s="260"/>
      <c r="L609" s="265"/>
      <c r="M609" s="266"/>
      <c r="N609" s="267"/>
      <c r="O609" s="267"/>
      <c r="P609" s="267"/>
      <c r="Q609" s="267"/>
      <c r="R609" s="267"/>
      <c r="S609" s="267"/>
      <c r="T609" s="268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T609" s="269" t="s">
        <v>141</v>
      </c>
      <c r="AU609" s="269" t="s">
        <v>82</v>
      </c>
      <c r="AV609" s="16" t="s">
        <v>162</v>
      </c>
      <c r="AW609" s="16" t="s">
        <v>33</v>
      </c>
      <c r="AX609" s="16" t="s">
        <v>72</v>
      </c>
      <c r="AY609" s="269" t="s">
        <v>128</v>
      </c>
    </row>
    <row r="610" s="13" customFormat="1">
      <c r="A610" s="13"/>
      <c r="B610" s="227"/>
      <c r="C610" s="228"/>
      <c r="D610" s="220" t="s">
        <v>141</v>
      </c>
      <c r="E610" s="229" t="s">
        <v>19</v>
      </c>
      <c r="F610" s="230" t="s">
        <v>148</v>
      </c>
      <c r="G610" s="228"/>
      <c r="H610" s="229" t="s">
        <v>19</v>
      </c>
      <c r="I610" s="231"/>
      <c r="J610" s="228"/>
      <c r="K610" s="228"/>
      <c r="L610" s="232"/>
      <c r="M610" s="233"/>
      <c r="N610" s="234"/>
      <c r="O610" s="234"/>
      <c r="P610" s="234"/>
      <c r="Q610" s="234"/>
      <c r="R610" s="234"/>
      <c r="S610" s="234"/>
      <c r="T610" s="23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6" t="s">
        <v>141</v>
      </c>
      <c r="AU610" s="236" t="s">
        <v>82</v>
      </c>
      <c r="AV610" s="13" t="s">
        <v>80</v>
      </c>
      <c r="AW610" s="13" t="s">
        <v>33</v>
      </c>
      <c r="AX610" s="13" t="s">
        <v>72</v>
      </c>
      <c r="AY610" s="236" t="s">
        <v>128</v>
      </c>
    </row>
    <row r="611" s="14" customFormat="1">
      <c r="A611" s="14"/>
      <c r="B611" s="237"/>
      <c r="C611" s="238"/>
      <c r="D611" s="220" t="s">
        <v>141</v>
      </c>
      <c r="E611" s="239" t="s">
        <v>19</v>
      </c>
      <c r="F611" s="240" t="s">
        <v>161</v>
      </c>
      <c r="G611" s="238"/>
      <c r="H611" s="241">
        <v>22.379999999999999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7" t="s">
        <v>141</v>
      </c>
      <c r="AU611" s="247" t="s">
        <v>82</v>
      </c>
      <c r="AV611" s="14" t="s">
        <v>82</v>
      </c>
      <c r="AW611" s="14" t="s">
        <v>33</v>
      </c>
      <c r="AX611" s="14" t="s">
        <v>72</v>
      </c>
      <c r="AY611" s="247" t="s">
        <v>128</v>
      </c>
    </row>
    <row r="612" s="16" customFormat="1">
      <c r="A612" s="16"/>
      <c r="B612" s="259"/>
      <c r="C612" s="260"/>
      <c r="D612" s="220" t="s">
        <v>141</v>
      </c>
      <c r="E612" s="261" t="s">
        <v>19</v>
      </c>
      <c r="F612" s="262" t="s">
        <v>187</v>
      </c>
      <c r="G612" s="260"/>
      <c r="H612" s="263">
        <v>22.379999999999999</v>
      </c>
      <c r="I612" s="264"/>
      <c r="J612" s="260"/>
      <c r="K612" s="260"/>
      <c r="L612" s="265"/>
      <c r="M612" s="266"/>
      <c r="N612" s="267"/>
      <c r="O612" s="267"/>
      <c r="P612" s="267"/>
      <c r="Q612" s="267"/>
      <c r="R612" s="267"/>
      <c r="S612" s="267"/>
      <c r="T612" s="268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T612" s="269" t="s">
        <v>141</v>
      </c>
      <c r="AU612" s="269" t="s">
        <v>82</v>
      </c>
      <c r="AV612" s="16" t="s">
        <v>162</v>
      </c>
      <c r="AW612" s="16" t="s">
        <v>33</v>
      </c>
      <c r="AX612" s="16" t="s">
        <v>72</v>
      </c>
      <c r="AY612" s="269" t="s">
        <v>128</v>
      </c>
    </row>
    <row r="613" s="15" customFormat="1">
      <c r="A613" s="15"/>
      <c r="B613" s="248"/>
      <c r="C613" s="249"/>
      <c r="D613" s="220" t="s">
        <v>141</v>
      </c>
      <c r="E613" s="250" t="s">
        <v>19</v>
      </c>
      <c r="F613" s="251" t="s">
        <v>150</v>
      </c>
      <c r="G613" s="249"/>
      <c r="H613" s="252">
        <v>79.039999999999992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8" t="s">
        <v>141</v>
      </c>
      <c r="AU613" s="258" t="s">
        <v>82</v>
      </c>
      <c r="AV613" s="15" t="s">
        <v>129</v>
      </c>
      <c r="AW613" s="15" t="s">
        <v>33</v>
      </c>
      <c r="AX613" s="15" t="s">
        <v>80</v>
      </c>
      <c r="AY613" s="258" t="s">
        <v>128</v>
      </c>
    </row>
    <row r="614" s="2" customFormat="1" ht="16.5" customHeight="1">
      <c r="A614" s="41"/>
      <c r="B614" s="42"/>
      <c r="C614" s="207" t="s">
        <v>512</v>
      </c>
      <c r="D614" s="207" t="s">
        <v>131</v>
      </c>
      <c r="E614" s="208" t="s">
        <v>513</v>
      </c>
      <c r="F614" s="209" t="s">
        <v>514</v>
      </c>
      <c r="G614" s="210" t="s">
        <v>352</v>
      </c>
      <c r="H614" s="211">
        <v>167.74000000000001</v>
      </c>
      <c r="I614" s="212"/>
      <c r="J614" s="213">
        <f>ROUND(I614*H614,2)</f>
        <v>0</v>
      </c>
      <c r="K614" s="209" t="s">
        <v>135</v>
      </c>
      <c r="L614" s="47"/>
      <c r="M614" s="214" t="s">
        <v>19</v>
      </c>
      <c r="N614" s="215" t="s">
        <v>43</v>
      </c>
      <c r="O614" s="87"/>
      <c r="P614" s="216">
        <f>O614*H614</f>
        <v>0</v>
      </c>
      <c r="Q614" s="216">
        <v>3.0000000000000001E-05</v>
      </c>
      <c r="R614" s="216">
        <f>Q614*H614</f>
        <v>0.0050322000000000006</v>
      </c>
      <c r="S614" s="216">
        <v>0</v>
      </c>
      <c r="T614" s="217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18" t="s">
        <v>147</v>
      </c>
      <c r="AT614" s="218" t="s">
        <v>131</v>
      </c>
      <c r="AU614" s="218" t="s">
        <v>82</v>
      </c>
      <c r="AY614" s="20" t="s">
        <v>128</v>
      </c>
      <c r="BE614" s="219">
        <f>IF(N614="základní",J614,0)</f>
        <v>0</v>
      </c>
      <c r="BF614" s="219">
        <f>IF(N614="snížená",J614,0)</f>
        <v>0</v>
      </c>
      <c r="BG614" s="219">
        <f>IF(N614="zákl. přenesená",J614,0)</f>
        <v>0</v>
      </c>
      <c r="BH614" s="219">
        <f>IF(N614="sníž. přenesená",J614,0)</f>
        <v>0</v>
      </c>
      <c r="BI614" s="219">
        <f>IF(N614="nulová",J614,0)</f>
        <v>0</v>
      </c>
      <c r="BJ614" s="20" t="s">
        <v>80</v>
      </c>
      <c r="BK614" s="219">
        <f>ROUND(I614*H614,2)</f>
        <v>0</v>
      </c>
      <c r="BL614" s="20" t="s">
        <v>147</v>
      </c>
      <c r="BM614" s="218" t="s">
        <v>515</v>
      </c>
    </row>
    <row r="615" s="2" customFormat="1">
      <c r="A615" s="41"/>
      <c r="B615" s="42"/>
      <c r="C615" s="43"/>
      <c r="D615" s="220" t="s">
        <v>137</v>
      </c>
      <c r="E615" s="43"/>
      <c r="F615" s="221" t="s">
        <v>516</v>
      </c>
      <c r="G615" s="43"/>
      <c r="H615" s="43"/>
      <c r="I615" s="222"/>
      <c r="J615" s="43"/>
      <c r="K615" s="43"/>
      <c r="L615" s="47"/>
      <c r="M615" s="223"/>
      <c r="N615" s="22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137</v>
      </c>
      <c r="AU615" s="20" t="s">
        <v>82</v>
      </c>
    </row>
    <row r="616" s="2" customFormat="1">
      <c r="A616" s="41"/>
      <c r="B616" s="42"/>
      <c r="C616" s="43"/>
      <c r="D616" s="225" t="s">
        <v>139</v>
      </c>
      <c r="E616" s="43"/>
      <c r="F616" s="226" t="s">
        <v>517</v>
      </c>
      <c r="G616" s="43"/>
      <c r="H616" s="43"/>
      <c r="I616" s="222"/>
      <c r="J616" s="43"/>
      <c r="K616" s="43"/>
      <c r="L616" s="47"/>
      <c r="M616" s="223"/>
      <c r="N616" s="22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20" t="s">
        <v>139</v>
      </c>
      <c r="AU616" s="20" t="s">
        <v>82</v>
      </c>
    </row>
    <row r="617" s="13" customFormat="1">
      <c r="A617" s="13"/>
      <c r="B617" s="227"/>
      <c r="C617" s="228"/>
      <c r="D617" s="220" t="s">
        <v>141</v>
      </c>
      <c r="E617" s="229" t="s">
        <v>19</v>
      </c>
      <c r="F617" s="230" t="s">
        <v>144</v>
      </c>
      <c r="G617" s="228"/>
      <c r="H617" s="229" t="s">
        <v>19</v>
      </c>
      <c r="I617" s="231"/>
      <c r="J617" s="228"/>
      <c r="K617" s="228"/>
      <c r="L617" s="232"/>
      <c r="M617" s="233"/>
      <c r="N617" s="234"/>
      <c r="O617" s="234"/>
      <c r="P617" s="234"/>
      <c r="Q617" s="234"/>
      <c r="R617" s="234"/>
      <c r="S617" s="234"/>
      <c r="T617" s="23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6" t="s">
        <v>141</v>
      </c>
      <c r="AU617" s="236" t="s">
        <v>82</v>
      </c>
      <c r="AV617" s="13" t="s">
        <v>80</v>
      </c>
      <c r="AW617" s="13" t="s">
        <v>33</v>
      </c>
      <c r="AX617" s="13" t="s">
        <v>72</v>
      </c>
      <c r="AY617" s="236" t="s">
        <v>128</v>
      </c>
    </row>
    <row r="618" s="14" customFormat="1">
      <c r="A618" s="14"/>
      <c r="B618" s="237"/>
      <c r="C618" s="238"/>
      <c r="D618" s="220" t="s">
        <v>141</v>
      </c>
      <c r="E618" s="239" t="s">
        <v>19</v>
      </c>
      <c r="F618" s="240" t="s">
        <v>518</v>
      </c>
      <c r="G618" s="238"/>
      <c r="H618" s="241">
        <v>64.040000000000006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7" t="s">
        <v>141</v>
      </c>
      <c r="AU618" s="247" t="s">
        <v>82</v>
      </c>
      <c r="AV618" s="14" t="s">
        <v>82</v>
      </c>
      <c r="AW618" s="14" t="s">
        <v>33</v>
      </c>
      <c r="AX618" s="14" t="s">
        <v>72</v>
      </c>
      <c r="AY618" s="247" t="s">
        <v>128</v>
      </c>
    </row>
    <row r="619" s="16" customFormat="1">
      <c r="A619" s="16"/>
      <c r="B619" s="259"/>
      <c r="C619" s="260"/>
      <c r="D619" s="220" t="s">
        <v>141</v>
      </c>
      <c r="E619" s="261" t="s">
        <v>19</v>
      </c>
      <c r="F619" s="262" t="s">
        <v>187</v>
      </c>
      <c r="G619" s="260"/>
      <c r="H619" s="263">
        <v>64.040000000000006</v>
      </c>
      <c r="I619" s="264"/>
      <c r="J619" s="260"/>
      <c r="K619" s="260"/>
      <c r="L619" s="265"/>
      <c r="M619" s="266"/>
      <c r="N619" s="267"/>
      <c r="O619" s="267"/>
      <c r="P619" s="267"/>
      <c r="Q619" s="267"/>
      <c r="R619" s="267"/>
      <c r="S619" s="267"/>
      <c r="T619" s="268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69" t="s">
        <v>141</v>
      </c>
      <c r="AU619" s="269" t="s">
        <v>82</v>
      </c>
      <c r="AV619" s="16" t="s">
        <v>162</v>
      </c>
      <c r="AW619" s="16" t="s">
        <v>33</v>
      </c>
      <c r="AX619" s="16" t="s">
        <v>72</v>
      </c>
      <c r="AY619" s="269" t="s">
        <v>128</v>
      </c>
    </row>
    <row r="620" s="13" customFormat="1">
      <c r="A620" s="13"/>
      <c r="B620" s="227"/>
      <c r="C620" s="228"/>
      <c r="D620" s="220" t="s">
        <v>141</v>
      </c>
      <c r="E620" s="229" t="s">
        <v>19</v>
      </c>
      <c r="F620" s="230" t="s">
        <v>146</v>
      </c>
      <c r="G620" s="228"/>
      <c r="H620" s="229" t="s">
        <v>19</v>
      </c>
      <c r="I620" s="231"/>
      <c r="J620" s="228"/>
      <c r="K620" s="228"/>
      <c r="L620" s="232"/>
      <c r="M620" s="233"/>
      <c r="N620" s="234"/>
      <c r="O620" s="234"/>
      <c r="P620" s="234"/>
      <c r="Q620" s="234"/>
      <c r="R620" s="234"/>
      <c r="S620" s="234"/>
      <c r="T620" s="23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6" t="s">
        <v>141</v>
      </c>
      <c r="AU620" s="236" t="s">
        <v>82</v>
      </c>
      <c r="AV620" s="13" t="s">
        <v>80</v>
      </c>
      <c r="AW620" s="13" t="s">
        <v>33</v>
      </c>
      <c r="AX620" s="13" t="s">
        <v>72</v>
      </c>
      <c r="AY620" s="236" t="s">
        <v>128</v>
      </c>
    </row>
    <row r="621" s="14" customFormat="1">
      <c r="A621" s="14"/>
      <c r="B621" s="237"/>
      <c r="C621" s="238"/>
      <c r="D621" s="220" t="s">
        <v>141</v>
      </c>
      <c r="E621" s="239" t="s">
        <v>19</v>
      </c>
      <c r="F621" s="240" t="s">
        <v>519</v>
      </c>
      <c r="G621" s="238"/>
      <c r="H621" s="241">
        <v>52.079999999999998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141</v>
      </c>
      <c r="AU621" s="247" t="s">
        <v>82</v>
      </c>
      <c r="AV621" s="14" t="s">
        <v>82</v>
      </c>
      <c r="AW621" s="14" t="s">
        <v>33</v>
      </c>
      <c r="AX621" s="14" t="s">
        <v>72</v>
      </c>
      <c r="AY621" s="247" t="s">
        <v>128</v>
      </c>
    </row>
    <row r="622" s="16" customFormat="1">
      <c r="A622" s="16"/>
      <c r="B622" s="259"/>
      <c r="C622" s="260"/>
      <c r="D622" s="220" t="s">
        <v>141</v>
      </c>
      <c r="E622" s="261" t="s">
        <v>19</v>
      </c>
      <c r="F622" s="262" t="s">
        <v>187</v>
      </c>
      <c r="G622" s="260"/>
      <c r="H622" s="263">
        <v>52.079999999999998</v>
      </c>
      <c r="I622" s="264"/>
      <c r="J622" s="260"/>
      <c r="K622" s="260"/>
      <c r="L622" s="265"/>
      <c r="M622" s="266"/>
      <c r="N622" s="267"/>
      <c r="O622" s="267"/>
      <c r="P622" s="267"/>
      <c r="Q622" s="267"/>
      <c r="R622" s="267"/>
      <c r="S622" s="267"/>
      <c r="T622" s="268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T622" s="269" t="s">
        <v>141</v>
      </c>
      <c r="AU622" s="269" t="s">
        <v>82</v>
      </c>
      <c r="AV622" s="16" t="s">
        <v>162</v>
      </c>
      <c r="AW622" s="16" t="s">
        <v>33</v>
      </c>
      <c r="AX622" s="16" t="s">
        <v>72</v>
      </c>
      <c r="AY622" s="269" t="s">
        <v>128</v>
      </c>
    </row>
    <row r="623" s="13" customFormat="1">
      <c r="A623" s="13"/>
      <c r="B623" s="227"/>
      <c r="C623" s="228"/>
      <c r="D623" s="220" t="s">
        <v>141</v>
      </c>
      <c r="E623" s="229" t="s">
        <v>19</v>
      </c>
      <c r="F623" s="230" t="s">
        <v>148</v>
      </c>
      <c r="G623" s="228"/>
      <c r="H623" s="229" t="s">
        <v>19</v>
      </c>
      <c r="I623" s="231"/>
      <c r="J623" s="228"/>
      <c r="K623" s="228"/>
      <c r="L623" s="232"/>
      <c r="M623" s="233"/>
      <c r="N623" s="234"/>
      <c r="O623" s="234"/>
      <c r="P623" s="234"/>
      <c r="Q623" s="234"/>
      <c r="R623" s="234"/>
      <c r="S623" s="234"/>
      <c r="T623" s="23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6" t="s">
        <v>141</v>
      </c>
      <c r="AU623" s="236" t="s">
        <v>82</v>
      </c>
      <c r="AV623" s="13" t="s">
        <v>80</v>
      </c>
      <c r="AW623" s="13" t="s">
        <v>33</v>
      </c>
      <c r="AX623" s="13" t="s">
        <v>72</v>
      </c>
      <c r="AY623" s="236" t="s">
        <v>128</v>
      </c>
    </row>
    <row r="624" s="14" customFormat="1">
      <c r="A624" s="14"/>
      <c r="B624" s="237"/>
      <c r="C624" s="238"/>
      <c r="D624" s="220" t="s">
        <v>141</v>
      </c>
      <c r="E624" s="239" t="s">
        <v>19</v>
      </c>
      <c r="F624" s="240" t="s">
        <v>520</v>
      </c>
      <c r="G624" s="238"/>
      <c r="H624" s="241">
        <v>51.619999999999997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141</v>
      </c>
      <c r="AU624" s="247" t="s">
        <v>82</v>
      </c>
      <c r="AV624" s="14" t="s">
        <v>82</v>
      </c>
      <c r="AW624" s="14" t="s">
        <v>33</v>
      </c>
      <c r="AX624" s="14" t="s">
        <v>72</v>
      </c>
      <c r="AY624" s="247" t="s">
        <v>128</v>
      </c>
    </row>
    <row r="625" s="16" customFormat="1">
      <c r="A625" s="16"/>
      <c r="B625" s="259"/>
      <c r="C625" s="260"/>
      <c r="D625" s="220" t="s">
        <v>141</v>
      </c>
      <c r="E625" s="261" t="s">
        <v>19</v>
      </c>
      <c r="F625" s="262" t="s">
        <v>187</v>
      </c>
      <c r="G625" s="260"/>
      <c r="H625" s="263">
        <v>51.619999999999997</v>
      </c>
      <c r="I625" s="264"/>
      <c r="J625" s="260"/>
      <c r="K625" s="260"/>
      <c r="L625" s="265"/>
      <c r="M625" s="266"/>
      <c r="N625" s="267"/>
      <c r="O625" s="267"/>
      <c r="P625" s="267"/>
      <c r="Q625" s="267"/>
      <c r="R625" s="267"/>
      <c r="S625" s="267"/>
      <c r="T625" s="268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269" t="s">
        <v>141</v>
      </c>
      <c r="AU625" s="269" t="s">
        <v>82</v>
      </c>
      <c r="AV625" s="16" t="s">
        <v>162</v>
      </c>
      <c r="AW625" s="16" t="s">
        <v>33</v>
      </c>
      <c r="AX625" s="16" t="s">
        <v>72</v>
      </c>
      <c r="AY625" s="269" t="s">
        <v>128</v>
      </c>
    </row>
    <row r="626" s="15" customFormat="1">
      <c r="A626" s="15"/>
      <c r="B626" s="248"/>
      <c r="C626" s="249"/>
      <c r="D626" s="220" t="s">
        <v>141</v>
      </c>
      <c r="E626" s="250" t="s">
        <v>19</v>
      </c>
      <c r="F626" s="251" t="s">
        <v>150</v>
      </c>
      <c r="G626" s="249"/>
      <c r="H626" s="252">
        <v>167.74000000000001</v>
      </c>
      <c r="I626" s="253"/>
      <c r="J626" s="249"/>
      <c r="K626" s="249"/>
      <c r="L626" s="254"/>
      <c r="M626" s="255"/>
      <c r="N626" s="256"/>
      <c r="O626" s="256"/>
      <c r="P626" s="256"/>
      <c r="Q626" s="256"/>
      <c r="R626" s="256"/>
      <c r="S626" s="256"/>
      <c r="T626" s="257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58" t="s">
        <v>141</v>
      </c>
      <c r="AU626" s="258" t="s">
        <v>82</v>
      </c>
      <c r="AV626" s="15" t="s">
        <v>129</v>
      </c>
      <c r="AW626" s="15" t="s">
        <v>33</v>
      </c>
      <c r="AX626" s="15" t="s">
        <v>80</v>
      </c>
      <c r="AY626" s="258" t="s">
        <v>128</v>
      </c>
    </row>
    <row r="627" s="2" customFormat="1" ht="16.5" customHeight="1">
      <c r="A627" s="41"/>
      <c r="B627" s="42"/>
      <c r="C627" s="207" t="s">
        <v>521</v>
      </c>
      <c r="D627" s="207" t="s">
        <v>131</v>
      </c>
      <c r="E627" s="208" t="s">
        <v>522</v>
      </c>
      <c r="F627" s="209" t="s">
        <v>523</v>
      </c>
      <c r="G627" s="210" t="s">
        <v>134</v>
      </c>
      <c r="H627" s="211">
        <v>128</v>
      </c>
      <c r="I627" s="212"/>
      <c r="J627" s="213">
        <f>ROUND(I627*H627,2)</f>
        <v>0</v>
      </c>
      <c r="K627" s="209" t="s">
        <v>135</v>
      </c>
      <c r="L627" s="47"/>
      <c r="M627" s="214" t="s">
        <v>19</v>
      </c>
      <c r="N627" s="215" t="s">
        <v>43</v>
      </c>
      <c r="O627" s="87"/>
      <c r="P627" s="216">
        <f>O627*H627</f>
        <v>0</v>
      </c>
      <c r="Q627" s="216">
        <v>0.00021000000000000001</v>
      </c>
      <c r="R627" s="216">
        <f>Q627*H627</f>
        <v>0.026880000000000001</v>
      </c>
      <c r="S627" s="216">
        <v>0</v>
      </c>
      <c r="T627" s="217">
        <f>S627*H627</f>
        <v>0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18" t="s">
        <v>147</v>
      </c>
      <c r="AT627" s="218" t="s">
        <v>131</v>
      </c>
      <c r="AU627" s="218" t="s">
        <v>82</v>
      </c>
      <c r="AY627" s="20" t="s">
        <v>128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20" t="s">
        <v>80</v>
      </c>
      <c r="BK627" s="219">
        <f>ROUND(I627*H627,2)</f>
        <v>0</v>
      </c>
      <c r="BL627" s="20" t="s">
        <v>147</v>
      </c>
      <c r="BM627" s="218" t="s">
        <v>524</v>
      </c>
    </row>
    <row r="628" s="2" customFormat="1">
      <c r="A628" s="41"/>
      <c r="B628" s="42"/>
      <c r="C628" s="43"/>
      <c r="D628" s="220" t="s">
        <v>137</v>
      </c>
      <c r="E628" s="43"/>
      <c r="F628" s="221" t="s">
        <v>525</v>
      </c>
      <c r="G628" s="43"/>
      <c r="H628" s="43"/>
      <c r="I628" s="222"/>
      <c r="J628" s="43"/>
      <c r="K628" s="43"/>
      <c r="L628" s="47"/>
      <c r="M628" s="223"/>
      <c r="N628" s="224"/>
      <c r="O628" s="87"/>
      <c r="P628" s="87"/>
      <c r="Q628" s="87"/>
      <c r="R628" s="87"/>
      <c r="S628" s="87"/>
      <c r="T628" s="88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T628" s="20" t="s">
        <v>137</v>
      </c>
      <c r="AU628" s="20" t="s">
        <v>82</v>
      </c>
    </row>
    <row r="629" s="2" customFormat="1">
      <c r="A629" s="41"/>
      <c r="B629" s="42"/>
      <c r="C629" s="43"/>
      <c r="D629" s="225" t="s">
        <v>139</v>
      </c>
      <c r="E629" s="43"/>
      <c r="F629" s="226" t="s">
        <v>526</v>
      </c>
      <c r="G629" s="43"/>
      <c r="H629" s="43"/>
      <c r="I629" s="222"/>
      <c r="J629" s="43"/>
      <c r="K629" s="43"/>
      <c r="L629" s="47"/>
      <c r="M629" s="223"/>
      <c r="N629" s="22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139</v>
      </c>
      <c r="AU629" s="20" t="s">
        <v>82</v>
      </c>
    </row>
    <row r="630" s="13" customFormat="1">
      <c r="A630" s="13"/>
      <c r="B630" s="227"/>
      <c r="C630" s="228"/>
      <c r="D630" s="220" t="s">
        <v>141</v>
      </c>
      <c r="E630" s="229" t="s">
        <v>19</v>
      </c>
      <c r="F630" s="230" t="s">
        <v>144</v>
      </c>
      <c r="G630" s="228"/>
      <c r="H630" s="229" t="s">
        <v>19</v>
      </c>
      <c r="I630" s="231"/>
      <c r="J630" s="228"/>
      <c r="K630" s="228"/>
      <c r="L630" s="232"/>
      <c r="M630" s="233"/>
      <c r="N630" s="234"/>
      <c r="O630" s="234"/>
      <c r="P630" s="234"/>
      <c r="Q630" s="234"/>
      <c r="R630" s="234"/>
      <c r="S630" s="234"/>
      <c r="T630" s="23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6" t="s">
        <v>141</v>
      </c>
      <c r="AU630" s="236" t="s">
        <v>82</v>
      </c>
      <c r="AV630" s="13" t="s">
        <v>80</v>
      </c>
      <c r="AW630" s="13" t="s">
        <v>33</v>
      </c>
      <c r="AX630" s="13" t="s">
        <v>72</v>
      </c>
      <c r="AY630" s="236" t="s">
        <v>128</v>
      </c>
    </row>
    <row r="631" s="14" customFormat="1">
      <c r="A631" s="14"/>
      <c r="B631" s="237"/>
      <c r="C631" s="238"/>
      <c r="D631" s="220" t="s">
        <v>141</v>
      </c>
      <c r="E631" s="239" t="s">
        <v>19</v>
      </c>
      <c r="F631" s="240" t="s">
        <v>527</v>
      </c>
      <c r="G631" s="238"/>
      <c r="H631" s="241">
        <v>48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7" t="s">
        <v>141</v>
      </c>
      <c r="AU631" s="247" t="s">
        <v>82</v>
      </c>
      <c r="AV631" s="14" t="s">
        <v>82</v>
      </c>
      <c r="AW631" s="14" t="s">
        <v>33</v>
      </c>
      <c r="AX631" s="14" t="s">
        <v>72</v>
      </c>
      <c r="AY631" s="247" t="s">
        <v>128</v>
      </c>
    </row>
    <row r="632" s="13" customFormat="1">
      <c r="A632" s="13"/>
      <c r="B632" s="227"/>
      <c r="C632" s="228"/>
      <c r="D632" s="220" t="s">
        <v>141</v>
      </c>
      <c r="E632" s="229" t="s">
        <v>19</v>
      </c>
      <c r="F632" s="230" t="s">
        <v>146</v>
      </c>
      <c r="G632" s="228"/>
      <c r="H632" s="229" t="s">
        <v>19</v>
      </c>
      <c r="I632" s="231"/>
      <c r="J632" s="228"/>
      <c r="K632" s="228"/>
      <c r="L632" s="232"/>
      <c r="M632" s="233"/>
      <c r="N632" s="234"/>
      <c r="O632" s="234"/>
      <c r="P632" s="234"/>
      <c r="Q632" s="234"/>
      <c r="R632" s="234"/>
      <c r="S632" s="234"/>
      <c r="T632" s="23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6" t="s">
        <v>141</v>
      </c>
      <c r="AU632" s="236" t="s">
        <v>82</v>
      </c>
      <c r="AV632" s="13" t="s">
        <v>80</v>
      </c>
      <c r="AW632" s="13" t="s">
        <v>33</v>
      </c>
      <c r="AX632" s="13" t="s">
        <v>72</v>
      </c>
      <c r="AY632" s="236" t="s">
        <v>128</v>
      </c>
    </row>
    <row r="633" s="14" customFormat="1">
      <c r="A633" s="14"/>
      <c r="B633" s="237"/>
      <c r="C633" s="238"/>
      <c r="D633" s="220" t="s">
        <v>141</v>
      </c>
      <c r="E633" s="239" t="s">
        <v>19</v>
      </c>
      <c r="F633" s="240" t="s">
        <v>478</v>
      </c>
      <c r="G633" s="238"/>
      <c r="H633" s="241">
        <v>40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7" t="s">
        <v>141</v>
      </c>
      <c r="AU633" s="247" t="s">
        <v>82</v>
      </c>
      <c r="AV633" s="14" t="s">
        <v>82</v>
      </c>
      <c r="AW633" s="14" t="s">
        <v>33</v>
      </c>
      <c r="AX633" s="14" t="s">
        <v>72</v>
      </c>
      <c r="AY633" s="247" t="s">
        <v>128</v>
      </c>
    </row>
    <row r="634" s="13" customFormat="1">
      <c r="A634" s="13"/>
      <c r="B634" s="227"/>
      <c r="C634" s="228"/>
      <c r="D634" s="220" t="s">
        <v>141</v>
      </c>
      <c r="E634" s="229" t="s">
        <v>19</v>
      </c>
      <c r="F634" s="230" t="s">
        <v>148</v>
      </c>
      <c r="G634" s="228"/>
      <c r="H634" s="229" t="s">
        <v>19</v>
      </c>
      <c r="I634" s="231"/>
      <c r="J634" s="228"/>
      <c r="K634" s="228"/>
      <c r="L634" s="232"/>
      <c r="M634" s="233"/>
      <c r="N634" s="234"/>
      <c r="O634" s="234"/>
      <c r="P634" s="234"/>
      <c r="Q634" s="234"/>
      <c r="R634" s="234"/>
      <c r="S634" s="234"/>
      <c r="T634" s="23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6" t="s">
        <v>141</v>
      </c>
      <c r="AU634" s="236" t="s">
        <v>82</v>
      </c>
      <c r="AV634" s="13" t="s">
        <v>80</v>
      </c>
      <c r="AW634" s="13" t="s">
        <v>33</v>
      </c>
      <c r="AX634" s="13" t="s">
        <v>72</v>
      </c>
      <c r="AY634" s="236" t="s">
        <v>128</v>
      </c>
    </row>
    <row r="635" s="14" customFormat="1">
      <c r="A635" s="14"/>
      <c r="B635" s="237"/>
      <c r="C635" s="238"/>
      <c r="D635" s="220" t="s">
        <v>141</v>
      </c>
      <c r="E635" s="239" t="s">
        <v>19</v>
      </c>
      <c r="F635" s="240" t="s">
        <v>478</v>
      </c>
      <c r="G635" s="238"/>
      <c r="H635" s="241">
        <v>40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7" t="s">
        <v>141</v>
      </c>
      <c r="AU635" s="247" t="s">
        <v>82</v>
      </c>
      <c r="AV635" s="14" t="s">
        <v>82</v>
      </c>
      <c r="AW635" s="14" t="s">
        <v>33</v>
      </c>
      <c r="AX635" s="14" t="s">
        <v>72</v>
      </c>
      <c r="AY635" s="247" t="s">
        <v>128</v>
      </c>
    </row>
    <row r="636" s="15" customFormat="1">
      <c r="A636" s="15"/>
      <c r="B636" s="248"/>
      <c r="C636" s="249"/>
      <c r="D636" s="220" t="s">
        <v>141</v>
      </c>
      <c r="E636" s="250" t="s">
        <v>19</v>
      </c>
      <c r="F636" s="251" t="s">
        <v>150</v>
      </c>
      <c r="G636" s="249"/>
      <c r="H636" s="252">
        <v>128</v>
      </c>
      <c r="I636" s="253"/>
      <c r="J636" s="249"/>
      <c r="K636" s="249"/>
      <c r="L636" s="254"/>
      <c r="M636" s="255"/>
      <c r="N636" s="256"/>
      <c r="O636" s="256"/>
      <c r="P636" s="256"/>
      <c r="Q636" s="256"/>
      <c r="R636" s="256"/>
      <c r="S636" s="256"/>
      <c r="T636" s="257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8" t="s">
        <v>141</v>
      </c>
      <c r="AU636" s="258" t="s">
        <v>82</v>
      </c>
      <c r="AV636" s="15" t="s">
        <v>129</v>
      </c>
      <c r="AW636" s="15" t="s">
        <v>33</v>
      </c>
      <c r="AX636" s="15" t="s">
        <v>80</v>
      </c>
      <c r="AY636" s="258" t="s">
        <v>128</v>
      </c>
    </row>
    <row r="637" s="2" customFormat="1" ht="16.5" customHeight="1">
      <c r="A637" s="41"/>
      <c r="B637" s="42"/>
      <c r="C637" s="207" t="s">
        <v>527</v>
      </c>
      <c r="D637" s="207" t="s">
        <v>131</v>
      </c>
      <c r="E637" s="208" t="s">
        <v>528</v>
      </c>
      <c r="F637" s="209" t="s">
        <v>529</v>
      </c>
      <c r="G637" s="210" t="s">
        <v>134</v>
      </c>
      <c r="H637" s="211">
        <v>7</v>
      </c>
      <c r="I637" s="212"/>
      <c r="J637" s="213">
        <f>ROUND(I637*H637,2)</f>
        <v>0</v>
      </c>
      <c r="K637" s="209" t="s">
        <v>135</v>
      </c>
      <c r="L637" s="47"/>
      <c r="M637" s="214" t="s">
        <v>19</v>
      </c>
      <c r="N637" s="215" t="s">
        <v>43</v>
      </c>
      <c r="O637" s="87"/>
      <c r="P637" s="216">
        <f>O637*H637</f>
        <v>0</v>
      </c>
      <c r="Q637" s="216">
        <v>0.00020000000000000001</v>
      </c>
      <c r="R637" s="216">
        <f>Q637*H637</f>
        <v>0.0014</v>
      </c>
      <c r="S637" s="216">
        <v>0</v>
      </c>
      <c r="T637" s="217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18" t="s">
        <v>147</v>
      </c>
      <c r="AT637" s="218" t="s">
        <v>131</v>
      </c>
      <c r="AU637" s="218" t="s">
        <v>82</v>
      </c>
      <c r="AY637" s="20" t="s">
        <v>128</v>
      </c>
      <c r="BE637" s="219">
        <f>IF(N637="základní",J637,0)</f>
        <v>0</v>
      </c>
      <c r="BF637" s="219">
        <f>IF(N637="snížená",J637,0)</f>
        <v>0</v>
      </c>
      <c r="BG637" s="219">
        <f>IF(N637="zákl. přenesená",J637,0)</f>
        <v>0</v>
      </c>
      <c r="BH637" s="219">
        <f>IF(N637="sníž. přenesená",J637,0)</f>
        <v>0</v>
      </c>
      <c r="BI637" s="219">
        <f>IF(N637="nulová",J637,0)</f>
        <v>0</v>
      </c>
      <c r="BJ637" s="20" t="s">
        <v>80</v>
      </c>
      <c r="BK637" s="219">
        <f>ROUND(I637*H637,2)</f>
        <v>0</v>
      </c>
      <c r="BL637" s="20" t="s">
        <v>147</v>
      </c>
      <c r="BM637" s="218" t="s">
        <v>530</v>
      </c>
    </row>
    <row r="638" s="2" customFormat="1">
      <c r="A638" s="41"/>
      <c r="B638" s="42"/>
      <c r="C638" s="43"/>
      <c r="D638" s="220" t="s">
        <v>137</v>
      </c>
      <c r="E638" s="43"/>
      <c r="F638" s="221" t="s">
        <v>531</v>
      </c>
      <c r="G638" s="43"/>
      <c r="H638" s="43"/>
      <c r="I638" s="222"/>
      <c r="J638" s="43"/>
      <c r="K638" s="43"/>
      <c r="L638" s="47"/>
      <c r="M638" s="223"/>
      <c r="N638" s="224"/>
      <c r="O638" s="87"/>
      <c r="P638" s="87"/>
      <c r="Q638" s="87"/>
      <c r="R638" s="87"/>
      <c r="S638" s="87"/>
      <c r="T638" s="88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T638" s="20" t="s">
        <v>137</v>
      </c>
      <c r="AU638" s="20" t="s">
        <v>82</v>
      </c>
    </row>
    <row r="639" s="2" customFormat="1">
      <c r="A639" s="41"/>
      <c r="B639" s="42"/>
      <c r="C639" s="43"/>
      <c r="D639" s="225" t="s">
        <v>139</v>
      </c>
      <c r="E639" s="43"/>
      <c r="F639" s="226" t="s">
        <v>532</v>
      </c>
      <c r="G639" s="43"/>
      <c r="H639" s="43"/>
      <c r="I639" s="222"/>
      <c r="J639" s="43"/>
      <c r="K639" s="43"/>
      <c r="L639" s="47"/>
      <c r="M639" s="223"/>
      <c r="N639" s="224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20" t="s">
        <v>139</v>
      </c>
      <c r="AU639" s="20" t="s">
        <v>82</v>
      </c>
    </row>
    <row r="640" s="13" customFormat="1">
      <c r="A640" s="13"/>
      <c r="B640" s="227"/>
      <c r="C640" s="228"/>
      <c r="D640" s="220" t="s">
        <v>141</v>
      </c>
      <c r="E640" s="229" t="s">
        <v>19</v>
      </c>
      <c r="F640" s="230" t="s">
        <v>144</v>
      </c>
      <c r="G640" s="228"/>
      <c r="H640" s="229" t="s">
        <v>19</v>
      </c>
      <c r="I640" s="231"/>
      <c r="J640" s="228"/>
      <c r="K640" s="228"/>
      <c r="L640" s="232"/>
      <c r="M640" s="233"/>
      <c r="N640" s="234"/>
      <c r="O640" s="234"/>
      <c r="P640" s="234"/>
      <c r="Q640" s="234"/>
      <c r="R640" s="234"/>
      <c r="S640" s="234"/>
      <c r="T640" s="23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6" t="s">
        <v>141</v>
      </c>
      <c r="AU640" s="236" t="s">
        <v>82</v>
      </c>
      <c r="AV640" s="13" t="s">
        <v>80</v>
      </c>
      <c r="AW640" s="13" t="s">
        <v>33</v>
      </c>
      <c r="AX640" s="13" t="s">
        <v>72</v>
      </c>
      <c r="AY640" s="236" t="s">
        <v>128</v>
      </c>
    </row>
    <row r="641" s="14" customFormat="1">
      <c r="A641" s="14"/>
      <c r="B641" s="237"/>
      <c r="C641" s="238"/>
      <c r="D641" s="220" t="s">
        <v>141</v>
      </c>
      <c r="E641" s="239" t="s">
        <v>19</v>
      </c>
      <c r="F641" s="240" t="s">
        <v>173</v>
      </c>
      <c r="G641" s="238"/>
      <c r="H641" s="241">
        <v>5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7" t="s">
        <v>141</v>
      </c>
      <c r="AU641" s="247" t="s">
        <v>82</v>
      </c>
      <c r="AV641" s="14" t="s">
        <v>82</v>
      </c>
      <c r="AW641" s="14" t="s">
        <v>33</v>
      </c>
      <c r="AX641" s="14" t="s">
        <v>72</v>
      </c>
      <c r="AY641" s="247" t="s">
        <v>128</v>
      </c>
    </row>
    <row r="642" s="13" customFormat="1">
      <c r="A642" s="13"/>
      <c r="B642" s="227"/>
      <c r="C642" s="228"/>
      <c r="D642" s="220" t="s">
        <v>141</v>
      </c>
      <c r="E642" s="229" t="s">
        <v>19</v>
      </c>
      <c r="F642" s="230" t="s">
        <v>146</v>
      </c>
      <c r="G642" s="228"/>
      <c r="H642" s="229" t="s">
        <v>19</v>
      </c>
      <c r="I642" s="231"/>
      <c r="J642" s="228"/>
      <c r="K642" s="228"/>
      <c r="L642" s="232"/>
      <c r="M642" s="233"/>
      <c r="N642" s="234"/>
      <c r="O642" s="234"/>
      <c r="P642" s="234"/>
      <c r="Q642" s="234"/>
      <c r="R642" s="234"/>
      <c r="S642" s="234"/>
      <c r="T642" s="23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6" t="s">
        <v>141</v>
      </c>
      <c r="AU642" s="236" t="s">
        <v>82</v>
      </c>
      <c r="AV642" s="13" t="s">
        <v>80</v>
      </c>
      <c r="AW642" s="13" t="s">
        <v>33</v>
      </c>
      <c r="AX642" s="13" t="s">
        <v>72</v>
      </c>
      <c r="AY642" s="236" t="s">
        <v>128</v>
      </c>
    </row>
    <row r="643" s="14" customFormat="1">
      <c r="A643" s="14"/>
      <c r="B643" s="237"/>
      <c r="C643" s="238"/>
      <c r="D643" s="220" t="s">
        <v>141</v>
      </c>
      <c r="E643" s="239" t="s">
        <v>19</v>
      </c>
      <c r="F643" s="240" t="s">
        <v>80</v>
      </c>
      <c r="G643" s="238"/>
      <c r="H643" s="241">
        <v>1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141</v>
      </c>
      <c r="AU643" s="247" t="s">
        <v>82</v>
      </c>
      <c r="AV643" s="14" t="s">
        <v>82</v>
      </c>
      <c r="AW643" s="14" t="s">
        <v>33</v>
      </c>
      <c r="AX643" s="14" t="s">
        <v>72</v>
      </c>
      <c r="AY643" s="247" t="s">
        <v>128</v>
      </c>
    </row>
    <row r="644" s="13" customFormat="1">
      <c r="A644" s="13"/>
      <c r="B644" s="227"/>
      <c r="C644" s="228"/>
      <c r="D644" s="220" t="s">
        <v>141</v>
      </c>
      <c r="E644" s="229" t="s">
        <v>19</v>
      </c>
      <c r="F644" s="230" t="s">
        <v>148</v>
      </c>
      <c r="G644" s="228"/>
      <c r="H644" s="229" t="s">
        <v>19</v>
      </c>
      <c r="I644" s="231"/>
      <c r="J644" s="228"/>
      <c r="K644" s="228"/>
      <c r="L644" s="232"/>
      <c r="M644" s="233"/>
      <c r="N644" s="234"/>
      <c r="O644" s="234"/>
      <c r="P644" s="234"/>
      <c r="Q644" s="234"/>
      <c r="R644" s="234"/>
      <c r="S644" s="234"/>
      <c r="T644" s="23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6" t="s">
        <v>141</v>
      </c>
      <c r="AU644" s="236" t="s">
        <v>82</v>
      </c>
      <c r="AV644" s="13" t="s">
        <v>80</v>
      </c>
      <c r="AW644" s="13" t="s">
        <v>33</v>
      </c>
      <c r="AX644" s="13" t="s">
        <v>72</v>
      </c>
      <c r="AY644" s="236" t="s">
        <v>128</v>
      </c>
    </row>
    <row r="645" s="14" customFormat="1">
      <c r="A645" s="14"/>
      <c r="B645" s="237"/>
      <c r="C645" s="238"/>
      <c r="D645" s="220" t="s">
        <v>141</v>
      </c>
      <c r="E645" s="239" t="s">
        <v>19</v>
      </c>
      <c r="F645" s="240" t="s">
        <v>80</v>
      </c>
      <c r="G645" s="238"/>
      <c r="H645" s="241">
        <v>1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7" t="s">
        <v>141</v>
      </c>
      <c r="AU645" s="247" t="s">
        <v>82</v>
      </c>
      <c r="AV645" s="14" t="s">
        <v>82</v>
      </c>
      <c r="AW645" s="14" t="s">
        <v>33</v>
      </c>
      <c r="AX645" s="14" t="s">
        <v>72</v>
      </c>
      <c r="AY645" s="247" t="s">
        <v>128</v>
      </c>
    </row>
    <row r="646" s="15" customFormat="1">
      <c r="A646" s="15"/>
      <c r="B646" s="248"/>
      <c r="C646" s="249"/>
      <c r="D646" s="220" t="s">
        <v>141</v>
      </c>
      <c r="E646" s="250" t="s">
        <v>19</v>
      </c>
      <c r="F646" s="251" t="s">
        <v>150</v>
      </c>
      <c r="G646" s="249"/>
      <c r="H646" s="252">
        <v>7</v>
      </c>
      <c r="I646" s="253"/>
      <c r="J646" s="249"/>
      <c r="K646" s="249"/>
      <c r="L646" s="254"/>
      <c r="M646" s="255"/>
      <c r="N646" s="256"/>
      <c r="O646" s="256"/>
      <c r="P646" s="256"/>
      <c r="Q646" s="256"/>
      <c r="R646" s="256"/>
      <c r="S646" s="256"/>
      <c r="T646" s="25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8" t="s">
        <v>141</v>
      </c>
      <c r="AU646" s="258" t="s">
        <v>82</v>
      </c>
      <c r="AV646" s="15" t="s">
        <v>129</v>
      </c>
      <c r="AW646" s="15" t="s">
        <v>33</v>
      </c>
      <c r="AX646" s="15" t="s">
        <v>80</v>
      </c>
      <c r="AY646" s="258" t="s">
        <v>128</v>
      </c>
    </row>
    <row r="647" s="2" customFormat="1" ht="16.5" customHeight="1">
      <c r="A647" s="41"/>
      <c r="B647" s="42"/>
      <c r="C647" s="207" t="s">
        <v>533</v>
      </c>
      <c r="D647" s="207" t="s">
        <v>131</v>
      </c>
      <c r="E647" s="208" t="s">
        <v>534</v>
      </c>
      <c r="F647" s="209" t="s">
        <v>535</v>
      </c>
      <c r="G647" s="210" t="s">
        <v>352</v>
      </c>
      <c r="H647" s="211">
        <v>167.74000000000001</v>
      </c>
      <c r="I647" s="212"/>
      <c r="J647" s="213">
        <f>ROUND(I647*H647,2)</f>
        <v>0</v>
      </c>
      <c r="K647" s="209" t="s">
        <v>135</v>
      </c>
      <c r="L647" s="47"/>
      <c r="M647" s="214" t="s">
        <v>19</v>
      </c>
      <c r="N647" s="215" t="s">
        <v>43</v>
      </c>
      <c r="O647" s="87"/>
      <c r="P647" s="216">
        <f>O647*H647</f>
        <v>0</v>
      </c>
      <c r="Q647" s="216">
        <v>0.00032000000000000003</v>
      </c>
      <c r="R647" s="216">
        <f>Q647*H647</f>
        <v>0.053676800000000011</v>
      </c>
      <c r="S647" s="216">
        <v>0</v>
      </c>
      <c r="T647" s="217">
        <f>S647*H647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18" t="s">
        <v>147</v>
      </c>
      <c r="AT647" s="218" t="s">
        <v>131</v>
      </c>
      <c r="AU647" s="218" t="s">
        <v>82</v>
      </c>
      <c r="AY647" s="20" t="s">
        <v>128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20" t="s">
        <v>80</v>
      </c>
      <c r="BK647" s="219">
        <f>ROUND(I647*H647,2)</f>
        <v>0</v>
      </c>
      <c r="BL647" s="20" t="s">
        <v>147</v>
      </c>
      <c r="BM647" s="218" t="s">
        <v>536</v>
      </c>
    </row>
    <row r="648" s="2" customFormat="1">
      <c r="A648" s="41"/>
      <c r="B648" s="42"/>
      <c r="C648" s="43"/>
      <c r="D648" s="220" t="s">
        <v>137</v>
      </c>
      <c r="E648" s="43"/>
      <c r="F648" s="221" t="s">
        <v>537</v>
      </c>
      <c r="G648" s="43"/>
      <c r="H648" s="43"/>
      <c r="I648" s="222"/>
      <c r="J648" s="43"/>
      <c r="K648" s="43"/>
      <c r="L648" s="47"/>
      <c r="M648" s="223"/>
      <c r="N648" s="224"/>
      <c r="O648" s="87"/>
      <c r="P648" s="87"/>
      <c r="Q648" s="87"/>
      <c r="R648" s="87"/>
      <c r="S648" s="87"/>
      <c r="T648" s="88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T648" s="20" t="s">
        <v>137</v>
      </c>
      <c r="AU648" s="20" t="s">
        <v>82</v>
      </c>
    </row>
    <row r="649" s="2" customFormat="1">
      <c r="A649" s="41"/>
      <c r="B649" s="42"/>
      <c r="C649" s="43"/>
      <c r="D649" s="225" t="s">
        <v>139</v>
      </c>
      <c r="E649" s="43"/>
      <c r="F649" s="226" t="s">
        <v>538</v>
      </c>
      <c r="G649" s="43"/>
      <c r="H649" s="43"/>
      <c r="I649" s="222"/>
      <c r="J649" s="43"/>
      <c r="K649" s="43"/>
      <c r="L649" s="47"/>
      <c r="M649" s="223"/>
      <c r="N649" s="224"/>
      <c r="O649" s="87"/>
      <c r="P649" s="87"/>
      <c r="Q649" s="87"/>
      <c r="R649" s="87"/>
      <c r="S649" s="87"/>
      <c r="T649" s="88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T649" s="20" t="s">
        <v>139</v>
      </c>
      <c r="AU649" s="20" t="s">
        <v>82</v>
      </c>
    </row>
    <row r="650" s="13" customFormat="1">
      <c r="A650" s="13"/>
      <c r="B650" s="227"/>
      <c r="C650" s="228"/>
      <c r="D650" s="220" t="s">
        <v>141</v>
      </c>
      <c r="E650" s="229" t="s">
        <v>19</v>
      </c>
      <c r="F650" s="230" t="s">
        <v>144</v>
      </c>
      <c r="G650" s="228"/>
      <c r="H650" s="229" t="s">
        <v>19</v>
      </c>
      <c r="I650" s="231"/>
      <c r="J650" s="228"/>
      <c r="K650" s="228"/>
      <c r="L650" s="232"/>
      <c r="M650" s="233"/>
      <c r="N650" s="234"/>
      <c r="O650" s="234"/>
      <c r="P650" s="234"/>
      <c r="Q650" s="234"/>
      <c r="R650" s="234"/>
      <c r="S650" s="234"/>
      <c r="T650" s="23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6" t="s">
        <v>141</v>
      </c>
      <c r="AU650" s="236" t="s">
        <v>82</v>
      </c>
      <c r="AV650" s="13" t="s">
        <v>80</v>
      </c>
      <c r="AW650" s="13" t="s">
        <v>33</v>
      </c>
      <c r="AX650" s="13" t="s">
        <v>72</v>
      </c>
      <c r="AY650" s="236" t="s">
        <v>128</v>
      </c>
    </row>
    <row r="651" s="14" customFormat="1">
      <c r="A651" s="14"/>
      <c r="B651" s="237"/>
      <c r="C651" s="238"/>
      <c r="D651" s="220" t="s">
        <v>141</v>
      </c>
      <c r="E651" s="239" t="s">
        <v>19</v>
      </c>
      <c r="F651" s="240" t="s">
        <v>518</v>
      </c>
      <c r="G651" s="238"/>
      <c r="H651" s="241">
        <v>64.040000000000006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7" t="s">
        <v>141</v>
      </c>
      <c r="AU651" s="247" t="s">
        <v>82</v>
      </c>
      <c r="AV651" s="14" t="s">
        <v>82</v>
      </c>
      <c r="AW651" s="14" t="s">
        <v>33</v>
      </c>
      <c r="AX651" s="14" t="s">
        <v>72</v>
      </c>
      <c r="AY651" s="247" t="s">
        <v>128</v>
      </c>
    </row>
    <row r="652" s="16" customFormat="1">
      <c r="A652" s="16"/>
      <c r="B652" s="259"/>
      <c r="C652" s="260"/>
      <c r="D652" s="220" t="s">
        <v>141</v>
      </c>
      <c r="E652" s="261" t="s">
        <v>19</v>
      </c>
      <c r="F652" s="262" t="s">
        <v>187</v>
      </c>
      <c r="G652" s="260"/>
      <c r="H652" s="263">
        <v>64.040000000000006</v>
      </c>
      <c r="I652" s="264"/>
      <c r="J652" s="260"/>
      <c r="K652" s="260"/>
      <c r="L652" s="265"/>
      <c r="M652" s="266"/>
      <c r="N652" s="267"/>
      <c r="O652" s="267"/>
      <c r="P652" s="267"/>
      <c r="Q652" s="267"/>
      <c r="R652" s="267"/>
      <c r="S652" s="267"/>
      <c r="T652" s="268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T652" s="269" t="s">
        <v>141</v>
      </c>
      <c r="AU652" s="269" t="s">
        <v>82</v>
      </c>
      <c r="AV652" s="16" t="s">
        <v>162</v>
      </c>
      <c r="AW652" s="16" t="s">
        <v>33</v>
      </c>
      <c r="AX652" s="16" t="s">
        <v>72</v>
      </c>
      <c r="AY652" s="269" t="s">
        <v>128</v>
      </c>
    </row>
    <row r="653" s="13" customFormat="1">
      <c r="A653" s="13"/>
      <c r="B653" s="227"/>
      <c r="C653" s="228"/>
      <c r="D653" s="220" t="s">
        <v>141</v>
      </c>
      <c r="E653" s="229" t="s">
        <v>19</v>
      </c>
      <c r="F653" s="230" t="s">
        <v>146</v>
      </c>
      <c r="G653" s="228"/>
      <c r="H653" s="229" t="s">
        <v>19</v>
      </c>
      <c r="I653" s="231"/>
      <c r="J653" s="228"/>
      <c r="K653" s="228"/>
      <c r="L653" s="232"/>
      <c r="M653" s="233"/>
      <c r="N653" s="234"/>
      <c r="O653" s="234"/>
      <c r="P653" s="234"/>
      <c r="Q653" s="234"/>
      <c r="R653" s="234"/>
      <c r="S653" s="234"/>
      <c r="T653" s="23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6" t="s">
        <v>141</v>
      </c>
      <c r="AU653" s="236" t="s">
        <v>82</v>
      </c>
      <c r="AV653" s="13" t="s">
        <v>80</v>
      </c>
      <c r="AW653" s="13" t="s">
        <v>33</v>
      </c>
      <c r="AX653" s="13" t="s">
        <v>72</v>
      </c>
      <c r="AY653" s="236" t="s">
        <v>128</v>
      </c>
    </row>
    <row r="654" s="14" customFormat="1">
      <c r="A654" s="14"/>
      <c r="B654" s="237"/>
      <c r="C654" s="238"/>
      <c r="D654" s="220" t="s">
        <v>141</v>
      </c>
      <c r="E654" s="239" t="s">
        <v>19</v>
      </c>
      <c r="F654" s="240" t="s">
        <v>519</v>
      </c>
      <c r="G654" s="238"/>
      <c r="H654" s="241">
        <v>52.079999999999998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7" t="s">
        <v>141</v>
      </c>
      <c r="AU654" s="247" t="s">
        <v>82</v>
      </c>
      <c r="AV654" s="14" t="s">
        <v>82</v>
      </c>
      <c r="AW654" s="14" t="s">
        <v>33</v>
      </c>
      <c r="AX654" s="14" t="s">
        <v>72</v>
      </c>
      <c r="AY654" s="247" t="s">
        <v>128</v>
      </c>
    </row>
    <row r="655" s="16" customFormat="1">
      <c r="A655" s="16"/>
      <c r="B655" s="259"/>
      <c r="C655" s="260"/>
      <c r="D655" s="220" t="s">
        <v>141</v>
      </c>
      <c r="E655" s="261" t="s">
        <v>19</v>
      </c>
      <c r="F655" s="262" t="s">
        <v>187</v>
      </c>
      <c r="G655" s="260"/>
      <c r="H655" s="263">
        <v>52.079999999999998</v>
      </c>
      <c r="I655" s="264"/>
      <c r="J655" s="260"/>
      <c r="K655" s="260"/>
      <c r="L655" s="265"/>
      <c r="M655" s="266"/>
      <c r="N655" s="267"/>
      <c r="O655" s="267"/>
      <c r="P655" s="267"/>
      <c r="Q655" s="267"/>
      <c r="R655" s="267"/>
      <c r="S655" s="267"/>
      <c r="T655" s="268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T655" s="269" t="s">
        <v>141</v>
      </c>
      <c r="AU655" s="269" t="s">
        <v>82</v>
      </c>
      <c r="AV655" s="16" t="s">
        <v>162</v>
      </c>
      <c r="AW655" s="16" t="s">
        <v>33</v>
      </c>
      <c r="AX655" s="16" t="s">
        <v>72</v>
      </c>
      <c r="AY655" s="269" t="s">
        <v>128</v>
      </c>
    </row>
    <row r="656" s="13" customFormat="1">
      <c r="A656" s="13"/>
      <c r="B656" s="227"/>
      <c r="C656" s="228"/>
      <c r="D656" s="220" t="s">
        <v>141</v>
      </c>
      <c r="E656" s="229" t="s">
        <v>19</v>
      </c>
      <c r="F656" s="230" t="s">
        <v>148</v>
      </c>
      <c r="G656" s="228"/>
      <c r="H656" s="229" t="s">
        <v>19</v>
      </c>
      <c r="I656" s="231"/>
      <c r="J656" s="228"/>
      <c r="K656" s="228"/>
      <c r="L656" s="232"/>
      <c r="M656" s="233"/>
      <c r="N656" s="234"/>
      <c r="O656" s="234"/>
      <c r="P656" s="234"/>
      <c r="Q656" s="234"/>
      <c r="R656" s="234"/>
      <c r="S656" s="234"/>
      <c r="T656" s="23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6" t="s">
        <v>141</v>
      </c>
      <c r="AU656" s="236" t="s">
        <v>82</v>
      </c>
      <c r="AV656" s="13" t="s">
        <v>80</v>
      </c>
      <c r="AW656" s="13" t="s">
        <v>33</v>
      </c>
      <c r="AX656" s="13" t="s">
        <v>72</v>
      </c>
      <c r="AY656" s="236" t="s">
        <v>128</v>
      </c>
    </row>
    <row r="657" s="14" customFormat="1">
      <c r="A657" s="14"/>
      <c r="B657" s="237"/>
      <c r="C657" s="238"/>
      <c r="D657" s="220" t="s">
        <v>141</v>
      </c>
      <c r="E657" s="239" t="s">
        <v>19</v>
      </c>
      <c r="F657" s="240" t="s">
        <v>520</v>
      </c>
      <c r="G657" s="238"/>
      <c r="H657" s="241">
        <v>51.619999999999997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7" t="s">
        <v>141</v>
      </c>
      <c r="AU657" s="247" t="s">
        <v>82</v>
      </c>
      <c r="AV657" s="14" t="s">
        <v>82</v>
      </c>
      <c r="AW657" s="14" t="s">
        <v>33</v>
      </c>
      <c r="AX657" s="14" t="s">
        <v>72</v>
      </c>
      <c r="AY657" s="247" t="s">
        <v>128</v>
      </c>
    </row>
    <row r="658" s="16" customFormat="1">
      <c r="A658" s="16"/>
      <c r="B658" s="259"/>
      <c r="C658" s="260"/>
      <c r="D658" s="220" t="s">
        <v>141</v>
      </c>
      <c r="E658" s="261" t="s">
        <v>19</v>
      </c>
      <c r="F658" s="262" t="s">
        <v>187</v>
      </c>
      <c r="G658" s="260"/>
      <c r="H658" s="263">
        <v>51.619999999999997</v>
      </c>
      <c r="I658" s="264"/>
      <c r="J658" s="260"/>
      <c r="K658" s="260"/>
      <c r="L658" s="265"/>
      <c r="M658" s="266"/>
      <c r="N658" s="267"/>
      <c r="O658" s="267"/>
      <c r="P658" s="267"/>
      <c r="Q658" s="267"/>
      <c r="R658" s="267"/>
      <c r="S658" s="267"/>
      <c r="T658" s="268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T658" s="269" t="s">
        <v>141</v>
      </c>
      <c r="AU658" s="269" t="s">
        <v>82</v>
      </c>
      <c r="AV658" s="16" t="s">
        <v>162</v>
      </c>
      <c r="AW658" s="16" t="s">
        <v>33</v>
      </c>
      <c r="AX658" s="16" t="s">
        <v>72</v>
      </c>
      <c r="AY658" s="269" t="s">
        <v>128</v>
      </c>
    </row>
    <row r="659" s="15" customFormat="1">
      <c r="A659" s="15"/>
      <c r="B659" s="248"/>
      <c r="C659" s="249"/>
      <c r="D659" s="220" t="s">
        <v>141</v>
      </c>
      <c r="E659" s="250" t="s">
        <v>19</v>
      </c>
      <c r="F659" s="251" t="s">
        <v>150</v>
      </c>
      <c r="G659" s="249"/>
      <c r="H659" s="252">
        <v>167.74000000000001</v>
      </c>
      <c r="I659" s="253"/>
      <c r="J659" s="249"/>
      <c r="K659" s="249"/>
      <c r="L659" s="254"/>
      <c r="M659" s="255"/>
      <c r="N659" s="256"/>
      <c r="O659" s="256"/>
      <c r="P659" s="256"/>
      <c r="Q659" s="256"/>
      <c r="R659" s="256"/>
      <c r="S659" s="256"/>
      <c r="T659" s="257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58" t="s">
        <v>141</v>
      </c>
      <c r="AU659" s="258" t="s">
        <v>82</v>
      </c>
      <c r="AV659" s="15" t="s">
        <v>129</v>
      </c>
      <c r="AW659" s="15" t="s">
        <v>33</v>
      </c>
      <c r="AX659" s="15" t="s">
        <v>80</v>
      </c>
      <c r="AY659" s="258" t="s">
        <v>128</v>
      </c>
    </row>
    <row r="660" s="2" customFormat="1" ht="24.15" customHeight="1">
      <c r="A660" s="41"/>
      <c r="B660" s="42"/>
      <c r="C660" s="207" t="s">
        <v>539</v>
      </c>
      <c r="D660" s="207" t="s">
        <v>131</v>
      </c>
      <c r="E660" s="208" t="s">
        <v>540</v>
      </c>
      <c r="F660" s="209" t="s">
        <v>541</v>
      </c>
      <c r="G660" s="210" t="s">
        <v>293</v>
      </c>
      <c r="H660" s="211">
        <v>3.589</v>
      </c>
      <c r="I660" s="212"/>
      <c r="J660" s="213">
        <f>ROUND(I660*H660,2)</f>
        <v>0</v>
      </c>
      <c r="K660" s="209" t="s">
        <v>135</v>
      </c>
      <c r="L660" s="47"/>
      <c r="M660" s="214" t="s">
        <v>19</v>
      </c>
      <c r="N660" s="215" t="s">
        <v>43</v>
      </c>
      <c r="O660" s="87"/>
      <c r="P660" s="216">
        <f>O660*H660</f>
        <v>0</v>
      </c>
      <c r="Q660" s="216">
        <v>0</v>
      </c>
      <c r="R660" s="216">
        <f>Q660*H660</f>
        <v>0</v>
      </c>
      <c r="S660" s="216">
        <v>0</v>
      </c>
      <c r="T660" s="217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18" t="s">
        <v>147</v>
      </c>
      <c r="AT660" s="218" t="s">
        <v>131</v>
      </c>
      <c r="AU660" s="218" t="s">
        <v>82</v>
      </c>
      <c r="AY660" s="20" t="s">
        <v>128</v>
      </c>
      <c r="BE660" s="219">
        <f>IF(N660="základní",J660,0)</f>
        <v>0</v>
      </c>
      <c r="BF660" s="219">
        <f>IF(N660="snížená",J660,0)</f>
        <v>0</v>
      </c>
      <c r="BG660" s="219">
        <f>IF(N660="zákl. přenesená",J660,0)</f>
        <v>0</v>
      </c>
      <c r="BH660" s="219">
        <f>IF(N660="sníž. přenesená",J660,0)</f>
        <v>0</v>
      </c>
      <c r="BI660" s="219">
        <f>IF(N660="nulová",J660,0)</f>
        <v>0</v>
      </c>
      <c r="BJ660" s="20" t="s">
        <v>80</v>
      </c>
      <c r="BK660" s="219">
        <f>ROUND(I660*H660,2)</f>
        <v>0</v>
      </c>
      <c r="BL660" s="20" t="s">
        <v>147</v>
      </c>
      <c r="BM660" s="218" t="s">
        <v>542</v>
      </c>
    </row>
    <row r="661" s="2" customFormat="1">
      <c r="A661" s="41"/>
      <c r="B661" s="42"/>
      <c r="C661" s="43"/>
      <c r="D661" s="220" t="s">
        <v>137</v>
      </c>
      <c r="E661" s="43"/>
      <c r="F661" s="221" t="s">
        <v>543</v>
      </c>
      <c r="G661" s="43"/>
      <c r="H661" s="43"/>
      <c r="I661" s="222"/>
      <c r="J661" s="43"/>
      <c r="K661" s="43"/>
      <c r="L661" s="47"/>
      <c r="M661" s="223"/>
      <c r="N661" s="224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20" t="s">
        <v>137</v>
      </c>
      <c r="AU661" s="20" t="s">
        <v>82</v>
      </c>
    </row>
    <row r="662" s="2" customFormat="1">
      <c r="A662" s="41"/>
      <c r="B662" s="42"/>
      <c r="C662" s="43"/>
      <c r="D662" s="225" t="s">
        <v>139</v>
      </c>
      <c r="E662" s="43"/>
      <c r="F662" s="226" t="s">
        <v>544</v>
      </c>
      <c r="G662" s="43"/>
      <c r="H662" s="43"/>
      <c r="I662" s="222"/>
      <c r="J662" s="43"/>
      <c r="K662" s="43"/>
      <c r="L662" s="47"/>
      <c r="M662" s="223"/>
      <c r="N662" s="224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20" t="s">
        <v>139</v>
      </c>
      <c r="AU662" s="20" t="s">
        <v>82</v>
      </c>
    </row>
    <row r="663" s="2" customFormat="1" ht="33" customHeight="1">
      <c r="A663" s="41"/>
      <c r="B663" s="42"/>
      <c r="C663" s="207" t="s">
        <v>545</v>
      </c>
      <c r="D663" s="207" t="s">
        <v>131</v>
      </c>
      <c r="E663" s="208" t="s">
        <v>546</v>
      </c>
      <c r="F663" s="209" t="s">
        <v>547</v>
      </c>
      <c r="G663" s="210" t="s">
        <v>293</v>
      </c>
      <c r="H663" s="211">
        <v>3.589</v>
      </c>
      <c r="I663" s="212"/>
      <c r="J663" s="213">
        <f>ROUND(I663*H663,2)</f>
        <v>0</v>
      </c>
      <c r="K663" s="209" t="s">
        <v>135</v>
      </c>
      <c r="L663" s="47"/>
      <c r="M663" s="214" t="s">
        <v>19</v>
      </c>
      <c r="N663" s="215" t="s">
        <v>43</v>
      </c>
      <c r="O663" s="87"/>
      <c r="P663" s="216">
        <f>O663*H663</f>
        <v>0</v>
      </c>
      <c r="Q663" s="216">
        <v>0</v>
      </c>
      <c r="R663" s="216">
        <f>Q663*H663</f>
        <v>0</v>
      </c>
      <c r="S663" s="216">
        <v>0</v>
      </c>
      <c r="T663" s="217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18" t="s">
        <v>147</v>
      </c>
      <c r="AT663" s="218" t="s">
        <v>131</v>
      </c>
      <c r="AU663" s="218" t="s">
        <v>82</v>
      </c>
      <c r="AY663" s="20" t="s">
        <v>128</v>
      </c>
      <c r="BE663" s="219">
        <f>IF(N663="základní",J663,0)</f>
        <v>0</v>
      </c>
      <c r="BF663" s="219">
        <f>IF(N663="snížená",J663,0)</f>
        <v>0</v>
      </c>
      <c r="BG663" s="219">
        <f>IF(N663="zákl. přenesená",J663,0)</f>
        <v>0</v>
      </c>
      <c r="BH663" s="219">
        <f>IF(N663="sníž. přenesená",J663,0)</f>
        <v>0</v>
      </c>
      <c r="BI663" s="219">
        <f>IF(N663="nulová",J663,0)</f>
        <v>0</v>
      </c>
      <c r="BJ663" s="20" t="s">
        <v>80</v>
      </c>
      <c r="BK663" s="219">
        <f>ROUND(I663*H663,2)</f>
        <v>0</v>
      </c>
      <c r="BL663" s="20" t="s">
        <v>147</v>
      </c>
      <c r="BM663" s="218" t="s">
        <v>548</v>
      </c>
    </row>
    <row r="664" s="2" customFormat="1">
      <c r="A664" s="41"/>
      <c r="B664" s="42"/>
      <c r="C664" s="43"/>
      <c r="D664" s="220" t="s">
        <v>137</v>
      </c>
      <c r="E664" s="43"/>
      <c r="F664" s="221" t="s">
        <v>549</v>
      </c>
      <c r="G664" s="43"/>
      <c r="H664" s="43"/>
      <c r="I664" s="222"/>
      <c r="J664" s="43"/>
      <c r="K664" s="43"/>
      <c r="L664" s="47"/>
      <c r="M664" s="223"/>
      <c r="N664" s="224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20" t="s">
        <v>137</v>
      </c>
      <c r="AU664" s="20" t="s">
        <v>82</v>
      </c>
    </row>
    <row r="665" s="2" customFormat="1">
      <c r="A665" s="41"/>
      <c r="B665" s="42"/>
      <c r="C665" s="43"/>
      <c r="D665" s="225" t="s">
        <v>139</v>
      </c>
      <c r="E665" s="43"/>
      <c r="F665" s="226" t="s">
        <v>550</v>
      </c>
      <c r="G665" s="43"/>
      <c r="H665" s="43"/>
      <c r="I665" s="222"/>
      <c r="J665" s="43"/>
      <c r="K665" s="43"/>
      <c r="L665" s="47"/>
      <c r="M665" s="223"/>
      <c r="N665" s="22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139</v>
      </c>
      <c r="AU665" s="20" t="s">
        <v>82</v>
      </c>
    </row>
    <row r="666" s="12" customFormat="1" ht="22.8" customHeight="1">
      <c r="A666" s="12"/>
      <c r="B666" s="191"/>
      <c r="C666" s="192"/>
      <c r="D666" s="193" t="s">
        <v>71</v>
      </c>
      <c r="E666" s="205" t="s">
        <v>551</v>
      </c>
      <c r="F666" s="205" t="s">
        <v>552</v>
      </c>
      <c r="G666" s="192"/>
      <c r="H666" s="192"/>
      <c r="I666" s="195"/>
      <c r="J666" s="206">
        <f>BK666</f>
        <v>0</v>
      </c>
      <c r="K666" s="192"/>
      <c r="L666" s="197"/>
      <c r="M666" s="198"/>
      <c r="N666" s="199"/>
      <c r="O666" s="199"/>
      <c r="P666" s="200">
        <f>SUM(P667:P672)</f>
        <v>0</v>
      </c>
      <c r="Q666" s="199"/>
      <c r="R666" s="200">
        <f>SUM(R667:R672)</f>
        <v>0</v>
      </c>
      <c r="S666" s="199"/>
      <c r="T666" s="201">
        <f>SUM(T667:T672)</f>
        <v>0.018500000000000003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02" t="s">
        <v>82</v>
      </c>
      <c r="AT666" s="203" t="s">
        <v>71</v>
      </c>
      <c r="AU666" s="203" t="s">
        <v>80</v>
      </c>
      <c r="AY666" s="202" t="s">
        <v>128</v>
      </c>
      <c r="BK666" s="204">
        <f>SUM(BK667:BK672)</f>
        <v>0</v>
      </c>
    </row>
    <row r="667" s="2" customFormat="1" ht="24.15" customHeight="1">
      <c r="A667" s="41"/>
      <c r="B667" s="42"/>
      <c r="C667" s="207" t="s">
        <v>553</v>
      </c>
      <c r="D667" s="207" t="s">
        <v>131</v>
      </c>
      <c r="E667" s="208" t="s">
        <v>554</v>
      </c>
      <c r="F667" s="209" t="s">
        <v>555</v>
      </c>
      <c r="G667" s="210" t="s">
        <v>155</v>
      </c>
      <c r="H667" s="211">
        <v>7.4000000000000004</v>
      </c>
      <c r="I667" s="212"/>
      <c r="J667" s="213">
        <f>ROUND(I667*H667,2)</f>
        <v>0</v>
      </c>
      <c r="K667" s="209" t="s">
        <v>135</v>
      </c>
      <c r="L667" s="47"/>
      <c r="M667" s="214" t="s">
        <v>19</v>
      </c>
      <c r="N667" s="215" t="s">
        <v>43</v>
      </c>
      <c r="O667" s="87"/>
      <c r="P667" s="216">
        <f>O667*H667</f>
        <v>0</v>
      </c>
      <c r="Q667" s="216">
        <v>0</v>
      </c>
      <c r="R667" s="216">
        <f>Q667*H667</f>
        <v>0</v>
      </c>
      <c r="S667" s="216">
        <v>0.0025000000000000001</v>
      </c>
      <c r="T667" s="217">
        <f>S667*H667</f>
        <v>0.018500000000000003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18" t="s">
        <v>147</v>
      </c>
      <c r="AT667" s="218" t="s">
        <v>131</v>
      </c>
      <c r="AU667" s="218" t="s">
        <v>82</v>
      </c>
      <c r="AY667" s="20" t="s">
        <v>128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20" t="s">
        <v>80</v>
      </c>
      <c r="BK667" s="219">
        <f>ROUND(I667*H667,2)</f>
        <v>0</v>
      </c>
      <c r="BL667" s="20" t="s">
        <v>147</v>
      </c>
      <c r="BM667" s="218" t="s">
        <v>556</v>
      </c>
    </row>
    <row r="668" s="2" customFormat="1">
      <c r="A668" s="41"/>
      <c r="B668" s="42"/>
      <c r="C668" s="43"/>
      <c r="D668" s="220" t="s">
        <v>137</v>
      </c>
      <c r="E668" s="43"/>
      <c r="F668" s="221" t="s">
        <v>557</v>
      </c>
      <c r="G668" s="43"/>
      <c r="H668" s="43"/>
      <c r="I668" s="222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20" t="s">
        <v>137</v>
      </c>
      <c r="AU668" s="20" t="s">
        <v>82</v>
      </c>
    </row>
    <row r="669" s="2" customFormat="1">
      <c r="A669" s="41"/>
      <c r="B669" s="42"/>
      <c r="C669" s="43"/>
      <c r="D669" s="225" t="s">
        <v>139</v>
      </c>
      <c r="E669" s="43"/>
      <c r="F669" s="226" t="s">
        <v>558</v>
      </c>
      <c r="G669" s="43"/>
      <c r="H669" s="43"/>
      <c r="I669" s="222"/>
      <c r="J669" s="43"/>
      <c r="K669" s="43"/>
      <c r="L669" s="47"/>
      <c r="M669" s="223"/>
      <c r="N669" s="224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20" t="s">
        <v>139</v>
      </c>
      <c r="AU669" s="20" t="s">
        <v>82</v>
      </c>
    </row>
    <row r="670" s="13" customFormat="1">
      <c r="A670" s="13"/>
      <c r="B670" s="227"/>
      <c r="C670" s="228"/>
      <c r="D670" s="220" t="s">
        <v>141</v>
      </c>
      <c r="E670" s="229" t="s">
        <v>19</v>
      </c>
      <c r="F670" s="230" t="s">
        <v>144</v>
      </c>
      <c r="G670" s="228"/>
      <c r="H670" s="229" t="s">
        <v>19</v>
      </c>
      <c r="I670" s="231"/>
      <c r="J670" s="228"/>
      <c r="K670" s="228"/>
      <c r="L670" s="232"/>
      <c r="M670" s="233"/>
      <c r="N670" s="234"/>
      <c r="O670" s="234"/>
      <c r="P670" s="234"/>
      <c r="Q670" s="234"/>
      <c r="R670" s="234"/>
      <c r="S670" s="234"/>
      <c r="T670" s="23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6" t="s">
        <v>141</v>
      </c>
      <c r="AU670" s="236" t="s">
        <v>82</v>
      </c>
      <c r="AV670" s="13" t="s">
        <v>80</v>
      </c>
      <c r="AW670" s="13" t="s">
        <v>33</v>
      </c>
      <c r="AX670" s="13" t="s">
        <v>72</v>
      </c>
      <c r="AY670" s="236" t="s">
        <v>128</v>
      </c>
    </row>
    <row r="671" s="14" customFormat="1">
      <c r="A671" s="14"/>
      <c r="B671" s="237"/>
      <c r="C671" s="238"/>
      <c r="D671" s="220" t="s">
        <v>141</v>
      </c>
      <c r="E671" s="239" t="s">
        <v>19</v>
      </c>
      <c r="F671" s="240" t="s">
        <v>559</v>
      </c>
      <c r="G671" s="238"/>
      <c r="H671" s="241">
        <v>7.4000000000000004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141</v>
      </c>
      <c r="AU671" s="247" t="s">
        <v>82</v>
      </c>
      <c r="AV671" s="14" t="s">
        <v>82</v>
      </c>
      <c r="AW671" s="14" t="s">
        <v>33</v>
      </c>
      <c r="AX671" s="14" t="s">
        <v>72</v>
      </c>
      <c r="AY671" s="247" t="s">
        <v>128</v>
      </c>
    </row>
    <row r="672" s="15" customFormat="1">
      <c r="A672" s="15"/>
      <c r="B672" s="248"/>
      <c r="C672" s="249"/>
      <c r="D672" s="220" t="s">
        <v>141</v>
      </c>
      <c r="E672" s="250" t="s">
        <v>19</v>
      </c>
      <c r="F672" s="251" t="s">
        <v>150</v>
      </c>
      <c r="G672" s="249"/>
      <c r="H672" s="252">
        <v>7.4000000000000004</v>
      </c>
      <c r="I672" s="253"/>
      <c r="J672" s="249"/>
      <c r="K672" s="249"/>
      <c r="L672" s="254"/>
      <c r="M672" s="255"/>
      <c r="N672" s="256"/>
      <c r="O672" s="256"/>
      <c r="P672" s="256"/>
      <c r="Q672" s="256"/>
      <c r="R672" s="256"/>
      <c r="S672" s="256"/>
      <c r="T672" s="257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58" t="s">
        <v>141</v>
      </c>
      <c r="AU672" s="258" t="s">
        <v>82</v>
      </c>
      <c r="AV672" s="15" t="s">
        <v>129</v>
      </c>
      <c r="AW672" s="15" t="s">
        <v>33</v>
      </c>
      <c r="AX672" s="15" t="s">
        <v>80</v>
      </c>
      <c r="AY672" s="258" t="s">
        <v>128</v>
      </c>
    </row>
    <row r="673" s="12" customFormat="1" ht="22.8" customHeight="1">
      <c r="A673" s="12"/>
      <c r="B673" s="191"/>
      <c r="C673" s="192"/>
      <c r="D673" s="193" t="s">
        <v>71</v>
      </c>
      <c r="E673" s="205" t="s">
        <v>560</v>
      </c>
      <c r="F673" s="205" t="s">
        <v>561</v>
      </c>
      <c r="G673" s="192"/>
      <c r="H673" s="192"/>
      <c r="I673" s="195"/>
      <c r="J673" s="206">
        <f>BK673</f>
        <v>0</v>
      </c>
      <c r="K673" s="192"/>
      <c r="L673" s="197"/>
      <c r="M673" s="198"/>
      <c r="N673" s="199"/>
      <c r="O673" s="199"/>
      <c r="P673" s="200">
        <f>SUM(P674:P981)</f>
        <v>0</v>
      </c>
      <c r="Q673" s="199"/>
      <c r="R673" s="200">
        <f>SUM(R674:R981)</f>
        <v>7.1864936100000012</v>
      </c>
      <c r="S673" s="199"/>
      <c r="T673" s="201">
        <f>SUM(T674:T981)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02" t="s">
        <v>82</v>
      </c>
      <c r="AT673" s="203" t="s">
        <v>71</v>
      </c>
      <c r="AU673" s="203" t="s">
        <v>80</v>
      </c>
      <c r="AY673" s="202" t="s">
        <v>128</v>
      </c>
      <c r="BK673" s="204">
        <f>SUM(BK674:BK981)</f>
        <v>0</v>
      </c>
    </row>
    <row r="674" s="2" customFormat="1" ht="16.5" customHeight="1">
      <c r="A674" s="41"/>
      <c r="B674" s="42"/>
      <c r="C674" s="207" t="s">
        <v>562</v>
      </c>
      <c r="D674" s="207" t="s">
        <v>131</v>
      </c>
      <c r="E674" s="208" t="s">
        <v>563</v>
      </c>
      <c r="F674" s="209" t="s">
        <v>564</v>
      </c>
      <c r="G674" s="210" t="s">
        <v>155</v>
      </c>
      <c r="H674" s="211">
        <v>293.16500000000002</v>
      </c>
      <c r="I674" s="212"/>
      <c r="J674" s="213">
        <f>ROUND(I674*H674,2)</f>
        <v>0</v>
      </c>
      <c r="K674" s="209" t="s">
        <v>135</v>
      </c>
      <c r="L674" s="47"/>
      <c r="M674" s="214" t="s">
        <v>19</v>
      </c>
      <c r="N674" s="215" t="s">
        <v>43</v>
      </c>
      <c r="O674" s="87"/>
      <c r="P674" s="216">
        <f>O674*H674</f>
        <v>0</v>
      </c>
      <c r="Q674" s="216">
        <v>0</v>
      </c>
      <c r="R674" s="216">
        <f>Q674*H674</f>
        <v>0</v>
      </c>
      <c r="S674" s="216">
        <v>0</v>
      </c>
      <c r="T674" s="217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18" t="s">
        <v>147</v>
      </c>
      <c r="AT674" s="218" t="s">
        <v>131</v>
      </c>
      <c r="AU674" s="218" t="s">
        <v>82</v>
      </c>
      <c r="AY674" s="20" t="s">
        <v>128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20" t="s">
        <v>80</v>
      </c>
      <c r="BK674" s="219">
        <f>ROUND(I674*H674,2)</f>
        <v>0</v>
      </c>
      <c r="BL674" s="20" t="s">
        <v>147</v>
      </c>
      <c r="BM674" s="218" t="s">
        <v>565</v>
      </c>
    </row>
    <row r="675" s="2" customFormat="1">
      <c r="A675" s="41"/>
      <c r="B675" s="42"/>
      <c r="C675" s="43"/>
      <c r="D675" s="220" t="s">
        <v>137</v>
      </c>
      <c r="E675" s="43"/>
      <c r="F675" s="221" t="s">
        <v>566</v>
      </c>
      <c r="G675" s="43"/>
      <c r="H675" s="43"/>
      <c r="I675" s="222"/>
      <c r="J675" s="43"/>
      <c r="K675" s="43"/>
      <c r="L675" s="47"/>
      <c r="M675" s="223"/>
      <c r="N675" s="224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137</v>
      </c>
      <c r="AU675" s="20" t="s">
        <v>82</v>
      </c>
    </row>
    <row r="676" s="2" customFormat="1">
      <c r="A676" s="41"/>
      <c r="B676" s="42"/>
      <c r="C676" s="43"/>
      <c r="D676" s="225" t="s">
        <v>139</v>
      </c>
      <c r="E676" s="43"/>
      <c r="F676" s="226" t="s">
        <v>567</v>
      </c>
      <c r="G676" s="43"/>
      <c r="H676" s="43"/>
      <c r="I676" s="222"/>
      <c r="J676" s="43"/>
      <c r="K676" s="43"/>
      <c r="L676" s="47"/>
      <c r="M676" s="223"/>
      <c r="N676" s="224"/>
      <c r="O676" s="87"/>
      <c r="P676" s="87"/>
      <c r="Q676" s="87"/>
      <c r="R676" s="87"/>
      <c r="S676" s="87"/>
      <c r="T676" s="88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T676" s="20" t="s">
        <v>139</v>
      </c>
      <c r="AU676" s="20" t="s">
        <v>82</v>
      </c>
    </row>
    <row r="677" s="13" customFormat="1">
      <c r="A677" s="13"/>
      <c r="B677" s="227"/>
      <c r="C677" s="228"/>
      <c r="D677" s="220" t="s">
        <v>141</v>
      </c>
      <c r="E677" s="229" t="s">
        <v>19</v>
      </c>
      <c r="F677" s="230" t="s">
        <v>144</v>
      </c>
      <c r="G677" s="228"/>
      <c r="H677" s="229" t="s">
        <v>19</v>
      </c>
      <c r="I677" s="231"/>
      <c r="J677" s="228"/>
      <c r="K677" s="228"/>
      <c r="L677" s="232"/>
      <c r="M677" s="233"/>
      <c r="N677" s="234"/>
      <c r="O677" s="234"/>
      <c r="P677" s="234"/>
      <c r="Q677" s="234"/>
      <c r="R677" s="234"/>
      <c r="S677" s="234"/>
      <c r="T677" s="23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6" t="s">
        <v>141</v>
      </c>
      <c r="AU677" s="236" t="s">
        <v>82</v>
      </c>
      <c r="AV677" s="13" t="s">
        <v>80</v>
      </c>
      <c r="AW677" s="13" t="s">
        <v>33</v>
      </c>
      <c r="AX677" s="13" t="s">
        <v>72</v>
      </c>
      <c r="AY677" s="236" t="s">
        <v>128</v>
      </c>
    </row>
    <row r="678" s="14" customFormat="1">
      <c r="A678" s="14"/>
      <c r="B678" s="237"/>
      <c r="C678" s="238"/>
      <c r="D678" s="220" t="s">
        <v>141</v>
      </c>
      <c r="E678" s="239" t="s">
        <v>19</v>
      </c>
      <c r="F678" s="240" t="s">
        <v>210</v>
      </c>
      <c r="G678" s="238"/>
      <c r="H678" s="241">
        <v>18.359999999999999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7" t="s">
        <v>141</v>
      </c>
      <c r="AU678" s="247" t="s">
        <v>82</v>
      </c>
      <c r="AV678" s="14" t="s">
        <v>82</v>
      </c>
      <c r="AW678" s="14" t="s">
        <v>33</v>
      </c>
      <c r="AX678" s="14" t="s">
        <v>72</v>
      </c>
      <c r="AY678" s="247" t="s">
        <v>128</v>
      </c>
    </row>
    <row r="679" s="14" customFormat="1">
      <c r="A679" s="14"/>
      <c r="B679" s="237"/>
      <c r="C679" s="238"/>
      <c r="D679" s="220" t="s">
        <v>141</v>
      </c>
      <c r="E679" s="239" t="s">
        <v>19</v>
      </c>
      <c r="F679" s="240" t="s">
        <v>211</v>
      </c>
      <c r="G679" s="238"/>
      <c r="H679" s="241">
        <v>36.090000000000003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141</v>
      </c>
      <c r="AU679" s="247" t="s">
        <v>82</v>
      </c>
      <c r="AV679" s="14" t="s">
        <v>82</v>
      </c>
      <c r="AW679" s="14" t="s">
        <v>33</v>
      </c>
      <c r="AX679" s="14" t="s">
        <v>72</v>
      </c>
      <c r="AY679" s="247" t="s">
        <v>128</v>
      </c>
    </row>
    <row r="680" s="14" customFormat="1">
      <c r="A680" s="14"/>
      <c r="B680" s="237"/>
      <c r="C680" s="238"/>
      <c r="D680" s="220" t="s">
        <v>141</v>
      </c>
      <c r="E680" s="239" t="s">
        <v>19</v>
      </c>
      <c r="F680" s="240" t="s">
        <v>212</v>
      </c>
      <c r="G680" s="238"/>
      <c r="H680" s="241">
        <v>10.92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7" t="s">
        <v>141</v>
      </c>
      <c r="AU680" s="247" t="s">
        <v>82</v>
      </c>
      <c r="AV680" s="14" t="s">
        <v>82</v>
      </c>
      <c r="AW680" s="14" t="s">
        <v>33</v>
      </c>
      <c r="AX680" s="14" t="s">
        <v>72</v>
      </c>
      <c r="AY680" s="247" t="s">
        <v>128</v>
      </c>
    </row>
    <row r="681" s="14" customFormat="1">
      <c r="A681" s="14"/>
      <c r="B681" s="237"/>
      <c r="C681" s="238"/>
      <c r="D681" s="220" t="s">
        <v>141</v>
      </c>
      <c r="E681" s="239" t="s">
        <v>19</v>
      </c>
      <c r="F681" s="240" t="s">
        <v>213</v>
      </c>
      <c r="G681" s="238"/>
      <c r="H681" s="241">
        <v>6.4500000000000002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7" t="s">
        <v>141</v>
      </c>
      <c r="AU681" s="247" t="s">
        <v>82</v>
      </c>
      <c r="AV681" s="14" t="s">
        <v>82</v>
      </c>
      <c r="AW681" s="14" t="s">
        <v>33</v>
      </c>
      <c r="AX681" s="14" t="s">
        <v>72</v>
      </c>
      <c r="AY681" s="247" t="s">
        <v>128</v>
      </c>
    </row>
    <row r="682" s="14" customFormat="1">
      <c r="A682" s="14"/>
      <c r="B682" s="237"/>
      <c r="C682" s="238"/>
      <c r="D682" s="220" t="s">
        <v>141</v>
      </c>
      <c r="E682" s="239" t="s">
        <v>19</v>
      </c>
      <c r="F682" s="240" t="s">
        <v>214</v>
      </c>
      <c r="G682" s="238"/>
      <c r="H682" s="241">
        <v>6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7" t="s">
        <v>141</v>
      </c>
      <c r="AU682" s="247" t="s">
        <v>82</v>
      </c>
      <c r="AV682" s="14" t="s">
        <v>82</v>
      </c>
      <c r="AW682" s="14" t="s">
        <v>33</v>
      </c>
      <c r="AX682" s="14" t="s">
        <v>72</v>
      </c>
      <c r="AY682" s="247" t="s">
        <v>128</v>
      </c>
    </row>
    <row r="683" s="14" customFormat="1">
      <c r="A683" s="14"/>
      <c r="B683" s="237"/>
      <c r="C683" s="238"/>
      <c r="D683" s="220" t="s">
        <v>141</v>
      </c>
      <c r="E683" s="239" t="s">
        <v>19</v>
      </c>
      <c r="F683" s="240" t="s">
        <v>215</v>
      </c>
      <c r="G683" s="238"/>
      <c r="H683" s="241">
        <v>22.32</v>
      </c>
      <c r="I683" s="242"/>
      <c r="J683" s="238"/>
      <c r="K683" s="238"/>
      <c r="L683" s="243"/>
      <c r="M683" s="244"/>
      <c r="N683" s="245"/>
      <c r="O683" s="245"/>
      <c r="P683" s="245"/>
      <c r="Q683" s="245"/>
      <c r="R683" s="245"/>
      <c r="S683" s="245"/>
      <c r="T683" s="24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7" t="s">
        <v>141</v>
      </c>
      <c r="AU683" s="247" t="s">
        <v>82</v>
      </c>
      <c r="AV683" s="14" t="s">
        <v>82</v>
      </c>
      <c r="AW683" s="14" t="s">
        <v>33</v>
      </c>
      <c r="AX683" s="14" t="s">
        <v>72</v>
      </c>
      <c r="AY683" s="247" t="s">
        <v>128</v>
      </c>
    </row>
    <row r="684" s="16" customFormat="1">
      <c r="A684" s="16"/>
      <c r="B684" s="259"/>
      <c r="C684" s="260"/>
      <c r="D684" s="220" t="s">
        <v>141</v>
      </c>
      <c r="E684" s="261" t="s">
        <v>19</v>
      </c>
      <c r="F684" s="262" t="s">
        <v>187</v>
      </c>
      <c r="G684" s="260"/>
      <c r="H684" s="263">
        <v>100.14000000000002</v>
      </c>
      <c r="I684" s="264"/>
      <c r="J684" s="260"/>
      <c r="K684" s="260"/>
      <c r="L684" s="265"/>
      <c r="M684" s="266"/>
      <c r="N684" s="267"/>
      <c r="O684" s="267"/>
      <c r="P684" s="267"/>
      <c r="Q684" s="267"/>
      <c r="R684" s="267"/>
      <c r="S684" s="267"/>
      <c r="T684" s="268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269" t="s">
        <v>141</v>
      </c>
      <c r="AU684" s="269" t="s">
        <v>82</v>
      </c>
      <c r="AV684" s="16" t="s">
        <v>162</v>
      </c>
      <c r="AW684" s="16" t="s">
        <v>33</v>
      </c>
      <c r="AX684" s="16" t="s">
        <v>72</v>
      </c>
      <c r="AY684" s="269" t="s">
        <v>128</v>
      </c>
    </row>
    <row r="685" s="13" customFormat="1">
      <c r="A685" s="13"/>
      <c r="B685" s="227"/>
      <c r="C685" s="228"/>
      <c r="D685" s="220" t="s">
        <v>141</v>
      </c>
      <c r="E685" s="229" t="s">
        <v>19</v>
      </c>
      <c r="F685" s="230" t="s">
        <v>146</v>
      </c>
      <c r="G685" s="228"/>
      <c r="H685" s="229" t="s">
        <v>19</v>
      </c>
      <c r="I685" s="231"/>
      <c r="J685" s="228"/>
      <c r="K685" s="228"/>
      <c r="L685" s="232"/>
      <c r="M685" s="233"/>
      <c r="N685" s="234"/>
      <c r="O685" s="234"/>
      <c r="P685" s="234"/>
      <c r="Q685" s="234"/>
      <c r="R685" s="234"/>
      <c r="S685" s="234"/>
      <c r="T685" s="23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6" t="s">
        <v>141</v>
      </c>
      <c r="AU685" s="236" t="s">
        <v>82</v>
      </c>
      <c r="AV685" s="13" t="s">
        <v>80</v>
      </c>
      <c r="AW685" s="13" t="s">
        <v>33</v>
      </c>
      <c r="AX685" s="13" t="s">
        <v>72</v>
      </c>
      <c r="AY685" s="236" t="s">
        <v>128</v>
      </c>
    </row>
    <row r="686" s="14" customFormat="1">
      <c r="A686" s="14"/>
      <c r="B686" s="237"/>
      <c r="C686" s="238"/>
      <c r="D686" s="220" t="s">
        <v>141</v>
      </c>
      <c r="E686" s="239" t="s">
        <v>19</v>
      </c>
      <c r="F686" s="240" t="s">
        <v>216</v>
      </c>
      <c r="G686" s="238"/>
      <c r="H686" s="241">
        <v>36.600000000000001</v>
      </c>
      <c r="I686" s="242"/>
      <c r="J686" s="238"/>
      <c r="K686" s="238"/>
      <c r="L686" s="243"/>
      <c r="M686" s="244"/>
      <c r="N686" s="245"/>
      <c r="O686" s="245"/>
      <c r="P686" s="245"/>
      <c r="Q686" s="245"/>
      <c r="R686" s="245"/>
      <c r="S686" s="245"/>
      <c r="T686" s="24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7" t="s">
        <v>141</v>
      </c>
      <c r="AU686" s="247" t="s">
        <v>82</v>
      </c>
      <c r="AV686" s="14" t="s">
        <v>82</v>
      </c>
      <c r="AW686" s="14" t="s">
        <v>33</v>
      </c>
      <c r="AX686" s="14" t="s">
        <v>72</v>
      </c>
      <c r="AY686" s="247" t="s">
        <v>128</v>
      </c>
    </row>
    <row r="687" s="14" customFormat="1">
      <c r="A687" s="14"/>
      <c r="B687" s="237"/>
      <c r="C687" s="238"/>
      <c r="D687" s="220" t="s">
        <v>141</v>
      </c>
      <c r="E687" s="239" t="s">
        <v>19</v>
      </c>
      <c r="F687" s="240" t="s">
        <v>217</v>
      </c>
      <c r="G687" s="238"/>
      <c r="H687" s="241">
        <v>11.01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7" t="s">
        <v>141</v>
      </c>
      <c r="AU687" s="247" t="s">
        <v>82</v>
      </c>
      <c r="AV687" s="14" t="s">
        <v>82</v>
      </c>
      <c r="AW687" s="14" t="s">
        <v>33</v>
      </c>
      <c r="AX687" s="14" t="s">
        <v>72</v>
      </c>
      <c r="AY687" s="247" t="s">
        <v>128</v>
      </c>
    </row>
    <row r="688" s="14" customFormat="1">
      <c r="A688" s="14"/>
      <c r="B688" s="237"/>
      <c r="C688" s="238"/>
      <c r="D688" s="220" t="s">
        <v>141</v>
      </c>
      <c r="E688" s="239" t="s">
        <v>19</v>
      </c>
      <c r="F688" s="240" t="s">
        <v>218</v>
      </c>
      <c r="G688" s="238"/>
      <c r="H688" s="241">
        <v>6.2699999999999996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7" t="s">
        <v>141</v>
      </c>
      <c r="AU688" s="247" t="s">
        <v>82</v>
      </c>
      <c r="AV688" s="14" t="s">
        <v>82</v>
      </c>
      <c r="AW688" s="14" t="s">
        <v>33</v>
      </c>
      <c r="AX688" s="14" t="s">
        <v>72</v>
      </c>
      <c r="AY688" s="247" t="s">
        <v>128</v>
      </c>
    </row>
    <row r="689" s="14" customFormat="1">
      <c r="A689" s="14"/>
      <c r="B689" s="237"/>
      <c r="C689" s="238"/>
      <c r="D689" s="220" t="s">
        <v>141</v>
      </c>
      <c r="E689" s="239" t="s">
        <v>19</v>
      </c>
      <c r="F689" s="240" t="s">
        <v>219</v>
      </c>
      <c r="G689" s="238"/>
      <c r="H689" s="241">
        <v>24.239999999999998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7" t="s">
        <v>141</v>
      </c>
      <c r="AU689" s="247" t="s">
        <v>82</v>
      </c>
      <c r="AV689" s="14" t="s">
        <v>82</v>
      </c>
      <c r="AW689" s="14" t="s">
        <v>33</v>
      </c>
      <c r="AX689" s="14" t="s">
        <v>72</v>
      </c>
      <c r="AY689" s="247" t="s">
        <v>128</v>
      </c>
    </row>
    <row r="690" s="14" customFormat="1">
      <c r="A690" s="14"/>
      <c r="B690" s="237"/>
      <c r="C690" s="238"/>
      <c r="D690" s="220" t="s">
        <v>141</v>
      </c>
      <c r="E690" s="239" t="s">
        <v>19</v>
      </c>
      <c r="F690" s="240" t="s">
        <v>220</v>
      </c>
      <c r="G690" s="238"/>
      <c r="H690" s="241">
        <v>17.620000000000001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141</v>
      </c>
      <c r="AU690" s="247" t="s">
        <v>82</v>
      </c>
      <c r="AV690" s="14" t="s">
        <v>82</v>
      </c>
      <c r="AW690" s="14" t="s">
        <v>33</v>
      </c>
      <c r="AX690" s="14" t="s">
        <v>72</v>
      </c>
      <c r="AY690" s="247" t="s">
        <v>128</v>
      </c>
    </row>
    <row r="691" s="16" customFormat="1">
      <c r="A691" s="16"/>
      <c r="B691" s="259"/>
      <c r="C691" s="260"/>
      <c r="D691" s="220" t="s">
        <v>141</v>
      </c>
      <c r="E691" s="261" t="s">
        <v>19</v>
      </c>
      <c r="F691" s="262" t="s">
        <v>187</v>
      </c>
      <c r="G691" s="260"/>
      <c r="H691" s="263">
        <v>95.739999999999995</v>
      </c>
      <c r="I691" s="264"/>
      <c r="J691" s="260"/>
      <c r="K691" s="260"/>
      <c r="L691" s="265"/>
      <c r="M691" s="266"/>
      <c r="N691" s="267"/>
      <c r="O691" s="267"/>
      <c r="P691" s="267"/>
      <c r="Q691" s="267"/>
      <c r="R691" s="267"/>
      <c r="S691" s="267"/>
      <c r="T691" s="268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69" t="s">
        <v>141</v>
      </c>
      <c r="AU691" s="269" t="s">
        <v>82</v>
      </c>
      <c r="AV691" s="16" t="s">
        <v>162</v>
      </c>
      <c r="AW691" s="16" t="s">
        <v>33</v>
      </c>
      <c r="AX691" s="16" t="s">
        <v>72</v>
      </c>
      <c r="AY691" s="269" t="s">
        <v>128</v>
      </c>
    </row>
    <row r="692" s="13" customFormat="1">
      <c r="A692" s="13"/>
      <c r="B692" s="227"/>
      <c r="C692" s="228"/>
      <c r="D692" s="220" t="s">
        <v>141</v>
      </c>
      <c r="E692" s="229" t="s">
        <v>19</v>
      </c>
      <c r="F692" s="230" t="s">
        <v>148</v>
      </c>
      <c r="G692" s="228"/>
      <c r="H692" s="229" t="s">
        <v>19</v>
      </c>
      <c r="I692" s="231"/>
      <c r="J692" s="228"/>
      <c r="K692" s="228"/>
      <c r="L692" s="232"/>
      <c r="M692" s="233"/>
      <c r="N692" s="234"/>
      <c r="O692" s="234"/>
      <c r="P692" s="234"/>
      <c r="Q692" s="234"/>
      <c r="R692" s="234"/>
      <c r="S692" s="234"/>
      <c r="T692" s="23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6" t="s">
        <v>141</v>
      </c>
      <c r="AU692" s="236" t="s">
        <v>82</v>
      </c>
      <c r="AV692" s="13" t="s">
        <v>80</v>
      </c>
      <c r="AW692" s="13" t="s">
        <v>33</v>
      </c>
      <c r="AX692" s="13" t="s">
        <v>72</v>
      </c>
      <c r="AY692" s="236" t="s">
        <v>128</v>
      </c>
    </row>
    <row r="693" s="14" customFormat="1">
      <c r="A693" s="14"/>
      <c r="B693" s="237"/>
      <c r="C693" s="238"/>
      <c r="D693" s="220" t="s">
        <v>141</v>
      </c>
      <c r="E693" s="239" t="s">
        <v>19</v>
      </c>
      <c r="F693" s="240" t="s">
        <v>221</v>
      </c>
      <c r="G693" s="238"/>
      <c r="H693" s="241">
        <v>36.18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7" t="s">
        <v>141</v>
      </c>
      <c r="AU693" s="247" t="s">
        <v>82</v>
      </c>
      <c r="AV693" s="14" t="s">
        <v>82</v>
      </c>
      <c r="AW693" s="14" t="s">
        <v>33</v>
      </c>
      <c r="AX693" s="14" t="s">
        <v>72</v>
      </c>
      <c r="AY693" s="247" t="s">
        <v>128</v>
      </c>
    </row>
    <row r="694" s="14" customFormat="1">
      <c r="A694" s="14"/>
      <c r="B694" s="237"/>
      <c r="C694" s="238"/>
      <c r="D694" s="220" t="s">
        <v>141</v>
      </c>
      <c r="E694" s="239" t="s">
        <v>19</v>
      </c>
      <c r="F694" s="240" t="s">
        <v>217</v>
      </c>
      <c r="G694" s="238"/>
      <c r="H694" s="241">
        <v>11.01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141</v>
      </c>
      <c r="AU694" s="247" t="s">
        <v>82</v>
      </c>
      <c r="AV694" s="14" t="s">
        <v>82</v>
      </c>
      <c r="AW694" s="14" t="s">
        <v>33</v>
      </c>
      <c r="AX694" s="14" t="s">
        <v>72</v>
      </c>
      <c r="AY694" s="247" t="s">
        <v>128</v>
      </c>
    </row>
    <row r="695" s="14" customFormat="1">
      <c r="A695" s="14"/>
      <c r="B695" s="237"/>
      <c r="C695" s="238"/>
      <c r="D695" s="220" t="s">
        <v>141</v>
      </c>
      <c r="E695" s="239" t="s">
        <v>19</v>
      </c>
      <c r="F695" s="240" t="s">
        <v>218</v>
      </c>
      <c r="G695" s="238"/>
      <c r="H695" s="241">
        <v>6.2699999999999996</v>
      </c>
      <c r="I695" s="242"/>
      <c r="J695" s="238"/>
      <c r="K695" s="238"/>
      <c r="L695" s="243"/>
      <c r="M695" s="244"/>
      <c r="N695" s="245"/>
      <c r="O695" s="245"/>
      <c r="P695" s="245"/>
      <c r="Q695" s="245"/>
      <c r="R695" s="245"/>
      <c r="S695" s="245"/>
      <c r="T695" s="24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7" t="s">
        <v>141</v>
      </c>
      <c r="AU695" s="247" t="s">
        <v>82</v>
      </c>
      <c r="AV695" s="14" t="s">
        <v>82</v>
      </c>
      <c r="AW695" s="14" t="s">
        <v>33</v>
      </c>
      <c r="AX695" s="14" t="s">
        <v>72</v>
      </c>
      <c r="AY695" s="247" t="s">
        <v>128</v>
      </c>
    </row>
    <row r="696" s="14" customFormat="1">
      <c r="A696" s="14"/>
      <c r="B696" s="237"/>
      <c r="C696" s="238"/>
      <c r="D696" s="220" t="s">
        <v>141</v>
      </c>
      <c r="E696" s="239" t="s">
        <v>19</v>
      </c>
      <c r="F696" s="240" t="s">
        <v>222</v>
      </c>
      <c r="G696" s="238"/>
      <c r="H696" s="241">
        <v>23.969999999999999</v>
      </c>
      <c r="I696" s="242"/>
      <c r="J696" s="238"/>
      <c r="K696" s="238"/>
      <c r="L696" s="243"/>
      <c r="M696" s="244"/>
      <c r="N696" s="245"/>
      <c r="O696" s="245"/>
      <c r="P696" s="245"/>
      <c r="Q696" s="245"/>
      <c r="R696" s="245"/>
      <c r="S696" s="245"/>
      <c r="T696" s="24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7" t="s">
        <v>141</v>
      </c>
      <c r="AU696" s="247" t="s">
        <v>82</v>
      </c>
      <c r="AV696" s="14" t="s">
        <v>82</v>
      </c>
      <c r="AW696" s="14" t="s">
        <v>33</v>
      </c>
      <c r="AX696" s="14" t="s">
        <v>72</v>
      </c>
      <c r="AY696" s="247" t="s">
        <v>128</v>
      </c>
    </row>
    <row r="697" s="14" customFormat="1">
      <c r="A697" s="14"/>
      <c r="B697" s="237"/>
      <c r="C697" s="238"/>
      <c r="D697" s="220" t="s">
        <v>141</v>
      </c>
      <c r="E697" s="239" t="s">
        <v>19</v>
      </c>
      <c r="F697" s="240" t="s">
        <v>223</v>
      </c>
      <c r="G697" s="238"/>
      <c r="H697" s="241">
        <v>16.420000000000002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7" t="s">
        <v>141</v>
      </c>
      <c r="AU697" s="247" t="s">
        <v>82</v>
      </c>
      <c r="AV697" s="14" t="s">
        <v>82</v>
      </c>
      <c r="AW697" s="14" t="s">
        <v>33</v>
      </c>
      <c r="AX697" s="14" t="s">
        <v>72</v>
      </c>
      <c r="AY697" s="247" t="s">
        <v>128</v>
      </c>
    </row>
    <row r="698" s="16" customFormat="1">
      <c r="A698" s="16"/>
      <c r="B698" s="259"/>
      <c r="C698" s="260"/>
      <c r="D698" s="220" t="s">
        <v>141</v>
      </c>
      <c r="E698" s="261" t="s">
        <v>19</v>
      </c>
      <c r="F698" s="262" t="s">
        <v>187</v>
      </c>
      <c r="G698" s="260"/>
      <c r="H698" s="263">
        <v>93.849999999999994</v>
      </c>
      <c r="I698" s="264"/>
      <c r="J698" s="260"/>
      <c r="K698" s="260"/>
      <c r="L698" s="265"/>
      <c r="M698" s="266"/>
      <c r="N698" s="267"/>
      <c r="O698" s="267"/>
      <c r="P698" s="267"/>
      <c r="Q698" s="267"/>
      <c r="R698" s="267"/>
      <c r="S698" s="267"/>
      <c r="T698" s="268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69" t="s">
        <v>141</v>
      </c>
      <c r="AU698" s="269" t="s">
        <v>82</v>
      </c>
      <c r="AV698" s="16" t="s">
        <v>162</v>
      </c>
      <c r="AW698" s="16" t="s">
        <v>33</v>
      </c>
      <c r="AX698" s="16" t="s">
        <v>72</v>
      </c>
      <c r="AY698" s="269" t="s">
        <v>128</v>
      </c>
    </row>
    <row r="699" s="13" customFormat="1">
      <c r="A699" s="13"/>
      <c r="B699" s="227"/>
      <c r="C699" s="228"/>
      <c r="D699" s="220" t="s">
        <v>141</v>
      </c>
      <c r="E699" s="229" t="s">
        <v>19</v>
      </c>
      <c r="F699" s="230" t="s">
        <v>196</v>
      </c>
      <c r="G699" s="228"/>
      <c r="H699" s="229" t="s">
        <v>19</v>
      </c>
      <c r="I699" s="231"/>
      <c r="J699" s="228"/>
      <c r="K699" s="228"/>
      <c r="L699" s="232"/>
      <c r="M699" s="233"/>
      <c r="N699" s="234"/>
      <c r="O699" s="234"/>
      <c r="P699" s="234"/>
      <c r="Q699" s="234"/>
      <c r="R699" s="234"/>
      <c r="S699" s="234"/>
      <c r="T699" s="23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6" t="s">
        <v>141</v>
      </c>
      <c r="AU699" s="236" t="s">
        <v>82</v>
      </c>
      <c r="AV699" s="13" t="s">
        <v>80</v>
      </c>
      <c r="AW699" s="13" t="s">
        <v>33</v>
      </c>
      <c r="AX699" s="13" t="s">
        <v>72</v>
      </c>
      <c r="AY699" s="236" t="s">
        <v>128</v>
      </c>
    </row>
    <row r="700" s="14" customFormat="1">
      <c r="A700" s="14"/>
      <c r="B700" s="237"/>
      <c r="C700" s="238"/>
      <c r="D700" s="220" t="s">
        <v>141</v>
      </c>
      <c r="E700" s="239" t="s">
        <v>19</v>
      </c>
      <c r="F700" s="240" t="s">
        <v>198</v>
      </c>
      <c r="G700" s="238"/>
      <c r="H700" s="241">
        <v>3.4350000000000001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7" t="s">
        <v>141</v>
      </c>
      <c r="AU700" s="247" t="s">
        <v>82</v>
      </c>
      <c r="AV700" s="14" t="s">
        <v>82</v>
      </c>
      <c r="AW700" s="14" t="s">
        <v>33</v>
      </c>
      <c r="AX700" s="14" t="s">
        <v>72</v>
      </c>
      <c r="AY700" s="247" t="s">
        <v>128</v>
      </c>
    </row>
    <row r="701" s="16" customFormat="1">
      <c r="A701" s="16"/>
      <c r="B701" s="259"/>
      <c r="C701" s="260"/>
      <c r="D701" s="220" t="s">
        <v>141</v>
      </c>
      <c r="E701" s="261" t="s">
        <v>19</v>
      </c>
      <c r="F701" s="262" t="s">
        <v>187</v>
      </c>
      <c r="G701" s="260"/>
      <c r="H701" s="263">
        <v>3.4350000000000001</v>
      </c>
      <c r="I701" s="264"/>
      <c r="J701" s="260"/>
      <c r="K701" s="260"/>
      <c r="L701" s="265"/>
      <c r="M701" s="266"/>
      <c r="N701" s="267"/>
      <c r="O701" s="267"/>
      <c r="P701" s="267"/>
      <c r="Q701" s="267"/>
      <c r="R701" s="267"/>
      <c r="S701" s="267"/>
      <c r="T701" s="268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69" t="s">
        <v>141</v>
      </c>
      <c r="AU701" s="269" t="s">
        <v>82</v>
      </c>
      <c r="AV701" s="16" t="s">
        <v>162</v>
      </c>
      <c r="AW701" s="16" t="s">
        <v>33</v>
      </c>
      <c r="AX701" s="16" t="s">
        <v>72</v>
      </c>
      <c r="AY701" s="269" t="s">
        <v>128</v>
      </c>
    </row>
    <row r="702" s="15" customFormat="1">
      <c r="A702" s="15"/>
      <c r="B702" s="248"/>
      <c r="C702" s="249"/>
      <c r="D702" s="220" t="s">
        <v>141</v>
      </c>
      <c r="E702" s="250" t="s">
        <v>19</v>
      </c>
      <c r="F702" s="251" t="s">
        <v>150</v>
      </c>
      <c r="G702" s="249"/>
      <c r="H702" s="252">
        <v>293.16500000000008</v>
      </c>
      <c r="I702" s="253"/>
      <c r="J702" s="249"/>
      <c r="K702" s="249"/>
      <c r="L702" s="254"/>
      <c r="M702" s="255"/>
      <c r="N702" s="256"/>
      <c r="O702" s="256"/>
      <c r="P702" s="256"/>
      <c r="Q702" s="256"/>
      <c r="R702" s="256"/>
      <c r="S702" s="256"/>
      <c r="T702" s="257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58" t="s">
        <v>141</v>
      </c>
      <c r="AU702" s="258" t="s">
        <v>82</v>
      </c>
      <c r="AV702" s="15" t="s">
        <v>129</v>
      </c>
      <c r="AW702" s="15" t="s">
        <v>33</v>
      </c>
      <c r="AX702" s="15" t="s">
        <v>80</v>
      </c>
      <c r="AY702" s="258" t="s">
        <v>128</v>
      </c>
    </row>
    <row r="703" s="2" customFormat="1" ht="16.5" customHeight="1">
      <c r="A703" s="41"/>
      <c r="B703" s="42"/>
      <c r="C703" s="207" t="s">
        <v>568</v>
      </c>
      <c r="D703" s="207" t="s">
        <v>131</v>
      </c>
      <c r="E703" s="208" t="s">
        <v>569</v>
      </c>
      <c r="F703" s="209" t="s">
        <v>570</v>
      </c>
      <c r="G703" s="210" t="s">
        <v>155</v>
      </c>
      <c r="H703" s="211">
        <v>293.16500000000002</v>
      </c>
      <c r="I703" s="212"/>
      <c r="J703" s="213">
        <f>ROUND(I703*H703,2)</f>
        <v>0</v>
      </c>
      <c r="K703" s="209" t="s">
        <v>135</v>
      </c>
      <c r="L703" s="47"/>
      <c r="M703" s="214" t="s">
        <v>19</v>
      </c>
      <c r="N703" s="215" t="s">
        <v>43</v>
      </c>
      <c r="O703" s="87"/>
      <c r="P703" s="216">
        <f>O703*H703</f>
        <v>0</v>
      </c>
      <c r="Q703" s="216">
        <v>0.00029999999999999997</v>
      </c>
      <c r="R703" s="216">
        <f>Q703*H703</f>
        <v>0.0879495</v>
      </c>
      <c r="S703" s="216">
        <v>0</v>
      </c>
      <c r="T703" s="217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18" t="s">
        <v>147</v>
      </c>
      <c r="AT703" s="218" t="s">
        <v>131</v>
      </c>
      <c r="AU703" s="218" t="s">
        <v>82</v>
      </c>
      <c r="AY703" s="20" t="s">
        <v>128</v>
      </c>
      <c r="BE703" s="219">
        <f>IF(N703="základní",J703,0)</f>
        <v>0</v>
      </c>
      <c r="BF703" s="219">
        <f>IF(N703="snížená",J703,0)</f>
        <v>0</v>
      </c>
      <c r="BG703" s="219">
        <f>IF(N703="zákl. přenesená",J703,0)</f>
        <v>0</v>
      </c>
      <c r="BH703" s="219">
        <f>IF(N703="sníž. přenesená",J703,0)</f>
        <v>0</v>
      </c>
      <c r="BI703" s="219">
        <f>IF(N703="nulová",J703,0)</f>
        <v>0</v>
      </c>
      <c r="BJ703" s="20" t="s">
        <v>80</v>
      </c>
      <c r="BK703" s="219">
        <f>ROUND(I703*H703,2)</f>
        <v>0</v>
      </c>
      <c r="BL703" s="20" t="s">
        <v>147</v>
      </c>
      <c r="BM703" s="218" t="s">
        <v>571</v>
      </c>
    </row>
    <row r="704" s="2" customFormat="1">
      <c r="A704" s="41"/>
      <c r="B704" s="42"/>
      <c r="C704" s="43"/>
      <c r="D704" s="220" t="s">
        <v>137</v>
      </c>
      <c r="E704" s="43"/>
      <c r="F704" s="221" t="s">
        <v>572</v>
      </c>
      <c r="G704" s="43"/>
      <c r="H704" s="43"/>
      <c r="I704" s="222"/>
      <c r="J704" s="43"/>
      <c r="K704" s="43"/>
      <c r="L704" s="47"/>
      <c r="M704" s="223"/>
      <c r="N704" s="224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137</v>
      </c>
      <c r="AU704" s="20" t="s">
        <v>82</v>
      </c>
    </row>
    <row r="705" s="2" customFormat="1">
      <c r="A705" s="41"/>
      <c r="B705" s="42"/>
      <c r="C705" s="43"/>
      <c r="D705" s="225" t="s">
        <v>139</v>
      </c>
      <c r="E705" s="43"/>
      <c r="F705" s="226" t="s">
        <v>573</v>
      </c>
      <c r="G705" s="43"/>
      <c r="H705" s="43"/>
      <c r="I705" s="222"/>
      <c r="J705" s="43"/>
      <c r="K705" s="43"/>
      <c r="L705" s="47"/>
      <c r="M705" s="223"/>
      <c r="N705" s="224"/>
      <c r="O705" s="87"/>
      <c r="P705" s="87"/>
      <c r="Q705" s="87"/>
      <c r="R705" s="87"/>
      <c r="S705" s="87"/>
      <c r="T705" s="88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T705" s="20" t="s">
        <v>139</v>
      </c>
      <c r="AU705" s="20" t="s">
        <v>82</v>
      </c>
    </row>
    <row r="706" s="13" customFormat="1">
      <c r="A706" s="13"/>
      <c r="B706" s="227"/>
      <c r="C706" s="228"/>
      <c r="D706" s="220" t="s">
        <v>141</v>
      </c>
      <c r="E706" s="229" t="s">
        <v>19</v>
      </c>
      <c r="F706" s="230" t="s">
        <v>144</v>
      </c>
      <c r="G706" s="228"/>
      <c r="H706" s="229" t="s">
        <v>19</v>
      </c>
      <c r="I706" s="231"/>
      <c r="J706" s="228"/>
      <c r="K706" s="228"/>
      <c r="L706" s="232"/>
      <c r="M706" s="233"/>
      <c r="N706" s="234"/>
      <c r="O706" s="234"/>
      <c r="P706" s="234"/>
      <c r="Q706" s="234"/>
      <c r="R706" s="234"/>
      <c r="S706" s="234"/>
      <c r="T706" s="235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6" t="s">
        <v>141</v>
      </c>
      <c r="AU706" s="236" t="s">
        <v>82</v>
      </c>
      <c r="AV706" s="13" t="s">
        <v>80</v>
      </c>
      <c r="AW706" s="13" t="s">
        <v>33</v>
      </c>
      <c r="AX706" s="13" t="s">
        <v>72</v>
      </c>
      <c r="AY706" s="236" t="s">
        <v>128</v>
      </c>
    </row>
    <row r="707" s="14" customFormat="1">
      <c r="A707" s="14"/>
      <c r="B707" s="237"/>
      <c r="C707" s="238"/>
      <c r="D707" s="220" t="s">
        <v>141</v>
      </c>
      <c r="E707" s="239" t="s">
        <v>19</v>
      </c>
      <c r="F707" s="240" t="s">
        <v>210</v>
      </c>
      <c r="G707" s="238"/>
      <c r="H707" s="241">
        <v>18.359999999999999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7" t="s">
        <v>141</v>
      </c>
      <c r="AU707" s="247" t="s">
        <v>82</v>
      </c>
      <c r="AV707" s="14" t="s">
        <v>82</v>
      </c>
      <c r="AW707" s="14" t="s">
        <v>33</v>
      </c>
      <c r="AX707" s="14" t="s">
        <v>72</v>
      </c>
      <c r="AY707" s="247" t="s">
        <v>128</v>
      </c>
    </row>
    <row r="708" s="14" customFormat="1">
      <c r="A708" s="14"/>
      <c r="B708" s="237"/>
      <c r="C708" s="238"/>
      <c r="D708" s="220" t="s">
        <v>141</v>
      </c>
      <c r="E708" s="239" t="s">
        <v>19</v>
      </c>
      <c r="F708" s="240" t="s">
        <v>211</v>
      </c>
      <c r="G708" s="238"/>
      <c r="H708" s="241">
        <v>36.090000000000003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141</v>
      </c>
      <c r="AU708" s="247" t="s">
        <v>82</v>
      </c>
      <c r="AV708" s="14" t="s">
        <v>82</v>
      </c>
      <c r="AW708" s="14" t="s">
        <v>33</v>
      </c>
      <c r="AX708" s="14" t="s">
        <v>72</v>
      </c>
      <c r="AY708" s="247" t="s">
        <v>128</v>
      </c>
    </row>
    <row r="709" s="14" customFormat="1">
      <c r="A709" s="14"/>
      <c r="B709" s="237"/>
      <c r="C709" s="238"/>
      <c r="D709" s="220" t="s">
        <v>141</v>
      </c>
      <c r="E709" s="239" t="s">
        <v>19</v>
      </c>
      <c r="F709" s="240" t="s">
        <v>212</v>
      </c>
      <c r="G709" s="238"/>
      <c r="H709" s="241">
        <v>10.92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7" t="s">
        <v>141</v>
      </c>
      <c r="AU709" s="247" t="s">
        <v>82</v>
      </c>
      <c r="AV709" s="14" t="s">
        <v>82</v>
      </c>
      <c r="AW709" s="14" t="s">
        <v>33</v>
      </c>
      <c r="AX709" s="14" t="s">
        <v>72</v>
      </c>
      <c r="AY709" s="247" t="s">
        <v>128</v>
      </c>
    </row>
    <row r="710" s="14" customFormat="1">
      <c r="A710" s="14"/>
      <c r="B710" s="237"/>
      <c r="C710" s="238"/>
      <c r="D710" s="220" t="s">
        <v>141</v>
      </c>
      <c r="E710" s="239" t="s">
        <v>19</v>
      </c>
      <c r="F710" s="240" t="s">
        <v>213</v>
      </c>
      <c r="G710" s="238"/>
      <c r="H710" s="241">
        <v>6.4500000000000002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7" t="s">
        <v>141</v>
      </c>
      <c r="AU710" s="247" t="s">
        <v>82</v>
      </c>
      <c r="AV710" s="14" t="s">
        <v>82</v>
      </c>
      <c r="AW710" s="14" t="s">
        <v>33</v>
      </c>
      <c r="AX710" s="14" t="s">
        <v>72</v>
      </c>
      <c r="AY710" s="247" t="s">
        <v>128</v>
      </c>
    </row>
    <row r="711" s="14" customFormat="1">
      <c r="A711" s="14"/>
      <c r="B711" s="237"/>
      <c r="C711" s="238"/>
      <c r="D711" s="220" t="s">
        <v>141</v>
      </c>
      <c r="E711" s="239" t="s">
        <v>19</v>
      </c>
      <c r="F711" s="240" t="s">
        <v>214</v>
      </c>
      <c r="G711" s="238"/>
      <c r="H711" s="241">
        <v>6</v>
      </c>
      <c r="I711" s="242"/>
      <c r="J711" s="238"/>
      <c r="K711" s="238"/>
      <c r="L711" s="243"/>
      <c r="M711" s="244"/>
      <c r="N711" s="245"/>
      <c r="O711" s="245"/>
      <c r="P711" s="245"/>
      <c r="Q711" s="245"/>
      <c r="R711" s="245"/>
      <c r="S711" s="245"/>
      <c r="T711" s="24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7" t="s">
        <v>141</v>
      </c>
      <c r="AU711" s="247" t="s">
        <v>82</v>
      </c>
      <c r="AV711" s="14" t="s">
        <v>82</v>
      </c>
      <c r="AW711" s="14" t="s">
        <v>33</v>
      </c>
      <c r="AX711" s="14" t="s">
        <v>72</v>
      </c>
      <c r="AY711" s="247" t="s">
        <v>128</v>
      </c>
    </row>
    <row r="712" s="14" customFormat="1">
      <c r="A712" s="14"/>
      <c r="B712" s="237"/>
      <c r="C712" s="238"/>
      <c r="D712" s="220" t="s">
        <v>141</v>
      </c>
      <c r="E712" s="239" t="s">
        <v>19</v>
      </c>
      <c r="F712" s="240" t="s">
        <v>215</v>
      </c>
      <c r="G712" s="238"/>
      <c r="H712" s="241">
        <v>22.32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7" t="s">
        <v>141</v>
      </c>
      <c r="AU712" s="247" t="s">
        <v>82</v>
      </c>
      <c r="AV712" s="14" t="s">
        <v>82</v>
      </c>
      <c r="AW712" s="14" t="s">
        <v>33</v>
      </c>
      <c r="AX712" s="14" t="s">
        <v>72</v>
      </c>
      <c r="AY712" s="247" t="s">
        <v>128</v>
      </c>
    </row>
    <row r="713" s="16" customFormat="1">
      <c r="A713" s="16"/>
      <c r="B713" s="259"/>
      <c r="C713" s="260"/>
      <c r="D713" s="220" t="s">
        <v>141</v>
      </c>
      <c r="E713" s="261" t="s">
        <v>19</v>
      </c>
      <c r="F713" s="262" t="s">
        <v>187</v>
      </c>
      <c r="G713" s="260"/>
      <c r="H713" s="263">
        <v>100.14000000000002</v>
      </c>
      <c r="I713" s="264"/>
      <c r="J713" s="260"/>
      <c r="K713" s="260"/>
      <c r="L713" s="265"/>
      <c r="M713" s="266"/>
      <c r="N713" s="267"/>
      <c r="O713" s="267"/>
      <c r="P713" s="267"/>
      <c r="Q713" s="267"/>
      <c r="R713" s="267"/>
      <c r="S713" s="267"/>
      <c r="T713" s="268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T713" s="269" t="s">
        <v>141</v>
      </c>
      <c r="AU713" s="269" t="s">
        <v>82</v>
      </c>
      <c r="AV713" s="16" t="s">
        <v>162</v>
      </c>
      <c r="AW713" s="16" t="s">
        <v>33</v>
      </c>
      <c r="AX713" s="16" t="s">
        <v>72</v>
      </c>
      <c r="AY713" s="269" t="s">
        <v>128</v>
      </c>
    </row>
    <row r="714" s="13" customFormat="1">
      <c r="A714" s="13"/>
      <c r="B714" s="227"/>
      <c r="C714" s="228"/>
      <c r="D714" s="220" t="s">
        <v>141</v>
      </c>
      <c r="E714" s="229" t="s">
        <v>19</v>
      </c>
      <c r="F714" s="230" t="s">
        <v>146</v>
      </c>
      <c r="G714" s="228"/>
      <c r="H714" s="229" t="s">
        <v>19</v>
      </c>
      <c r="I714" s="231"/>
      <c r="J714" s="228"/>
      <c r="K714" s="228"/>
      <c r="L714" s="232"/>
      <c r="M714" s="233"/>
      <c r="N714" s="234"/>
      <c r="O714" s="234"/>
      <c r="P714" s="234"/>
      <c r="Q714" s="234"/>
      <c r="R714" s="234"/>
      <c r="S714" s="234"/>
      <c r="T714" s="23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6" t="s">
        <v>141</v>
      </c>
      <c r="AU714" s="236" t="s">
        <v>82</v>
      </c>
      <c r="AV714" s="13" t="s">
        <v>80</v>
      </c>
      <c r="AW714" s="13" t="s">
        <v>33</v>
      </c>
      <c r="AX714" s="13" t="s">
        <v>72</v>
      </c>
      <c r="AY714" s="236" t="s">
        <v>128</v>
      </c>
    </row>
    <row r="715" s="14" customFormat="1">
      <c r="A715" s="14"/>
      <c r="B715" s="237"/>
      <c r="C715" s="238"/>
      <c r="D715" s="220" t="s">
        <v>141</v>
      </c>
      <c r="E715" s="239" t="s">
        <v>19</v>
      </c>
      <c r="F715" s="240" t="s">
        <v>216</v>
      </c>
      <c r="G715" s="238"/>
      <c r="H715" s="241">
        <v>36.600000000000001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7" t="s">
        <v>141</v>
      </c>
      <c r="AU715" s="247" t="s">
        <v>82</v>
      </c>
      <c r="AV715" s="14" t="s">
        <v>82</v>
      </c>
      <c r="AW715" s="14" t="s">
        <v>33</v>
      </c>
      <c r="AX715" s="14" t="s">
        <v>72</v>
      </c>
      <c r="AY715" s="247" t="s">
        <v>128</v>
      </c>
    </row>
    <row r="716" s="14" customFormat="1">
      <c r="A716" s="14"/>
      <c r="B716" s="237"/>
      <c r="C716" s="238"/>
      <c r="D716" s="220" t="s">
        <v>141</v>
      </c>
      <c r="E716" s="239" t="s">
        <v>19</v>
      </c>
      <c r="F716" s="240" t="s">
        <v>217</v>
      </c>
      <c r="G716" s="238"/>
      <c r="H716" s="241">
        <v>11.01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7" t="s">
        <v>141</v>
      </c>
      <c r="AU716" s="247" t="s">
        <v>82</v>
      </c>
      <c r="AV716" s="14" t="s">
        <v>82</v>
      </c>
      <c r="AW716" s="14" t="s">
        <v>33</v>
      </c>
      <c r="AX716" s="14" t="s">
        <v>72</v>
      </c>
      <c r="AY716" s="247" t="s">
        <v>128</v>
      </c>
    </row>
    <row r="717" s="14" customFormat="1">
      <c r="A717" s="14"/>
      <c r="B717" s="237"/>
      <c r="C717" s="238"/>
      <c r="D717" s="220" t="s">
        <v>141</v>
      </c>
      <c r="E717" s="239" t="s">
        <v>19</v>
      </c>
      <c r="F717" s="240" t="s">
        <v>218</v>
      </c>
      <c r="G717" s="238"/>
      <c r="H717" s="241">
        <v>6.2699999999999996</v>
      </c>
      <c r="I717" s="242"/>
      <c r="J717" s="238"/>
      <c r="K717" s="238"/>
      <c r="L717" s="243"/>
      <c r="M717" s="244"/>
      <c r="N717" s="245"/>
      <c r="O717" s="245"/>
      <c r="P717" s="245"/>
      <c r="Q717" s="245"/>
      <c r="R717" s="245"/>
      <c r="S717" s="245"/>
      <c r="T717" s="24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7" t="s">
        <v>141</v>
      </c>
      <c r="AU717" s="247" t="s">
        <v>82</v>
      </c>
      <c r="AV717" s="14" t="s">
        <v>82</v>
      </c>
      <c r="AW717" s="14" t="s">
        <v>33</v>
      </c>
      <c r="AX717" s="14" t="s">
        <v>72</v>
      </c>
      <c r="AY717" s="247" t="s">
        <v>128</v>
      </c>
    </row>
    <row r="718" s="14" customFormat="1">
      <c r="A718" s="14"/>
      <c r="B718" s="237"/>
      <c r="C718" s="238"/>
      <c r="D718" s="220" t="s">
        <v>141</v>
      </c>
      <c r="E718" s="239" t="s">
        <v>19</v>
      </c>
      <c r="F718" s="240" t="s">
        <v>219</v>
      </c>
      <c r="G718" s="238"/>
      <c r="H718" s="241">
        <v>24.239999999999998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7" t="s">
        <v>141</v>
      </c>
      <c r="AU718" s="247" t="s">
        <v>82</v>
      </c>
      <c r="AV718" s="14" t="s">
        <v>82</v>
      </c>
      <c r="AW718" s="14" t="s">
        <v>33</v>
      </c>
      <c r="AX718" s="14" t="s">
        <v>72</v>
      </c>
      <c r="AY718" s="247" t="s">
        <v>128</v>
      </c>
    </row>
    <row r="719" s="14" customFormat="1">
      <c r="A719" s="14"/>
      <c r="B719" s="237"/>
      <c r="C719" s="238"/>
      <c r="D719" s="220" t="s">
        <v>141</v>
      </c>
      <c r="E719" s="239" t="s">
        <v>19</v>
      </c>
      <c r="F719" s="240" t="s">
        <v>220</v>
      </c>
      <c r="G719" s="238"/>
      <c r="H719" s="241">
        <v>17.620000000000001</v>
      </c>
      <c r="I719" s="242"/>
      <c r="J719" s="238"/>
      <c r="K719" s="238"/>
      <c r="L719" s="243"/>
      <c r="M719" s="244"/>
      <c r="N719" s="245"/>
      <c r="O719" s="245"/>
      <c r="P719" s="245"/>
      <c r="Q719" s="245"/>
      <c r="R719" s="245"/>
      <c r="S719" s="245"/>
      <c r="T719" s="24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7" t="s">
        <v>141</v>
      </c>
      <c r="AU719" s="247" t="s">
        <v>82</v>
      </c>
      <c r="AV719" s="14" t="s">
        <v>82</v>
      </c>
      <c r="AW719" s="14" t="s">
        <v>33</v>
      </c>
      <c r="AX719" s="14" t="s">
        <v>72</v>
      </c>
      <c r="AY719" s="247" t="s">
        <v>128</v>
      </c>
    </row>
    <row r="720" s="16" customFormat="1">
      <c r="A720" s="16"/>
      <c r="B720" s="259"/>
      <c r="C720" s="260"/>
      <c r="D720" s="220" t="s">
        <v>141</v>
      </c>
      <c r="E720" s="261" t="s">
        <v>19</v>
      </c>
      <c r="F720" s="262" t="s">
        <v>187</v>
      </c>
      <c r="G720" s="260"/>
      <c r="H720" s="263">
        <v>95.739999999999995</v>
      </c>
      <c r="I720" s="264"/>
      <c r="J720" s="260"/>
      <c r="K720" s="260"/>
      <c r="L720" s="265"/>
      <c r="M720" s="266"/>
      <c r="N720" s="267"/>
      <c r="O720" s="267"/>
      <c r="P720" s="267"/>
      <c r="Q720" s="267"/>
      <c r="R720" s="267"/>
      <c r="S720" s="267"/>
      <c r="T720" s="268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T720" s="269" t="s">
        <v>141</v>
      </c>
      <c r="AU720" s="269" t="s">
        <v>82</v>
      </c>
      <c r="AV720" s="16" t="s">
        <v>162</v>
      </c>
      <c r="AW720" s="16" t="s">
        <v>33</v>
      </c>
      <c r="AX720" s="16" t="s">
        <v>72</v>
      </c>
      <c r="AY720" s="269" t="s">
        <v>128</v>
      </c>
    </row>
    <row r="721" s="13" customFormat="1">
      <c r="A721" s="13"/>
      <c r="B721" s="227"/>
      <c r="C721" s="228"/>
      <c r="D721" s="220" t="s">
        <v>141</v>
      </c>
      <c r="E721" s="229" t="s">
        <v>19</v>
      </c>
      <c r="F721" s="230" t="s">
        <v>148</v>
      </c>
      <c r="G721" s="228"/>
      <c r="H721" s="229" t="s">
        <v>19</v>
      </c>
      <c r="I721" s="231"/>
      <c r="J721" s="228"/>
      <c r="K721" s="228"/>
      <c r="L721" s="232"/>
      <c r="M721" s="233"/>
      <c r="N721" s="234"/>
      <c r="O721" s="234"/>
      <c r="P721" s="234"/>
      <c r="Q721" s="234"/>
      <c r="R721" s="234"/>
      <c r="S721" s="234"/>
      <c r="T721" s="23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6" t="s">
        <v>141</v>
      </c>
      <c r="AU721" s="236" t="s">
        <v>82</v>
      </c>
      <c r="AV721" s="13" t="s">
        <v>80</v>
      </c>
      <c r="AW721" s="13" t="s">
        <v>33</v>
      </c>
      <c r="AX721" s="13" t="s">
        <v>72</v>
      </c>
      <c r="AY721" s="236" t="s">
        <v>128</v>
      </c>
    </row>
    <row r="722" s="14" customFormat="1">
      <c r="A722" s="14"/>
      <c r="B722" s="237"/>
      <c r="C722" s="238"/>
      <c r="D722" s="220" t="s">
        <v>141</v>
      </c>
      <c r="E722" s="239" t="s">
        <v>19</v>
      </c>
      <c r="F722" s="240" t="s">
        <v>221</v>
      </c>
      <c r="G722" s="238"/>
      <c r="H722" s="241">
        <v>36.18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7" t="s">
        <v>141</v>
      </c>
      <c r="AU722" s="247" t="s">
        <v>82</v>
      </c>
      <c r="AV722" s="14" t="s">
        <v>82</v>
      </c>
      <c r="AW722" s="14" t="s">
        <v>33</v>
      </c>
      <c r="AX722" s="14" t="s">
        <v>72</v>
      </c>
      <c r="AY722" s="247" t="s">
        <v>128</v>
      </c>
    </row>
    <row r="723" s="14" customFormat="1">
      <c r="A723" s="14"/>
      <c r="B723" s="237"/>
      <c r="C723" s="238"/>
      <c r="D723" s="220" t="s">
        <v>141</v>
      </c>
      <c r="E723" s="239" t="s">
        <v>19</v>
      </c>
      <c r="F723" s="240" t="s">
        <v>217</v>
      </c>
      <c r="G723" s="238"/>
      <c r="H723" s="241">
        <v>11.01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7" t="s">
        <v>141</v>
      </c>
      <c r="AU723" s="247" t="s">
        <v>82</v>
      </c>
      <c r="AV723" s="14" t="s">
        <v>82</v>
      </c>
      <c r="AW723" s="14" t="s">
        <v>33</v>
      </c>
      <c r="AX723" s="14" t="s">
        <v>72</v>
      </c>
      <c r="AY723" s="247" t="s">
        <v>128</v>
      </c>
    </row>
    <row r="724" s="14" customFormat="1">
      <c r="A724" s="14"/>
      <c r="B724" s="237"/>
      <c r="C724" s="238"/>
      <c r="D724" s="220" t="s">
        <v>141</v>
      </c>
      <c r="E724" s="239" t="s">
        <v>19</v>
      </c>
      <c r="F724" s="240" t="s">
        <v>218</v>
      </c>
      <c r="G724" s="238"/>
      <c r="H724" s="241">
        <v>6.2699999999999996</v>
      </c>
      <c r="I724" s="242"/>
      <c r="J724" s="238"/>
      <c r="K724" s="238"/>
      <c r="L724" s="243"/>
      <c r="M724" s="244"/>
      <c r="N724" s="245"/>
      <c r="O724" s="245"/>
      <c r="P724" s="245"/>
      <c r="Q724" s="245"/>
      <c r="R724" s="245"/>
      <c r="S724" s="245"/>
      <c r="T724" s="24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7" t="s">
        <v>141</v>
      </c>
      <c r="AU724" s="247" t="s">
        <v>82</v>
      </c>
      <c r="AV724" s="14" t="s">
        <v>82</v>
      </c>
      <c r="AW724" s="14" t="s">
        <v>33</v>
      </c>
      <c r="AX724" s="14" t="s">
        <v>72</v>
      </c>
      <c r="AY724" s="247" t="s">
        <v>128</v>
      </c>
    </row>
    <row r="725" s="14" customFormat="1">
      <c r="A725" s="14"/>
      <c r="B725" s="237"/>
      <c r="C725" s="238"/>
      <c r="D725" s="220" t="s">
        <v>141</v>
      </c>
      <c r="E725" s="239" t="s">
        <v>19</v>
      </c>
      <c r="F725" s="240" t="s">
        <v>222</v>
      </c>
      <c r="G725" s="238"/>
      <c r="H725" s="241">
        <v>23.969999999999999</v>
      </c>
      <c r="I725" s="242"/>
      <c r="J725" s="238"/>
      <c r="K725" s="238"/>
      <c r="L725" s="243"/>
      <c r="M725" s="244"/>
      <c r="N725" s="245"/>
      <c r="O725" s="245"/>
      <c r="P725" s="245"/>
      <c r="Q725" s="245"/>
      <c r="R725" s="245"/>
      <c r="S725" s="245"/>
      <c r="T725" s="24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7" t="s">
        <v>141</v>
      </c>
      <c r="AU725" s="247" t="s">
        <v>82</v>
      </c>
      <c r="AV725" s="14" t="s">
        <v>82</v>
      </c>
      <c r="AW725" s="14" t="s">
        <v>33</v>
      </c>
      <c r="AX725" s="14" t="s">
        <v>72</v>
      </c>
      <c r="AY725" s="247" t="s">
        <v>128</v>
      </c>
    </row>
    <row r="726" s="14" customFormat="1">
      <c r="A726" s="14"/>
      <c r="B726" s="237"/>
      <c r="C726" s="238"/>
      <c r="D726" s="220" t="s">
        <v>141</v>
      </c>
      <c r="E726" s="239" t="s">
        <v>19</v>
      </c>
      <c r="F726" s="240" t="s">
        <v>223</v>
      </c>
      <c r="G726" s="238"/>
      <c r="H726" s="241">
        <v>16.420000000000002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7" t="s">
        <v>141</v>
      </c>
      <c r="AU726" s="247" t="s">
        <v>82</v>
      </c>
      <c r="AV726" s="14" t="s">
        <v>82</v>
      </c>
      <c r="AW726" s="14" t="s">
        <v>33</v>
      </c>
      <c r="AX726" s="14" t="s">
        <v>72</v>
      </c>
      <c r="AY726" s="247" t="s">
        <v>128</v>
      </c>
    </row>
    <row r="727" s="16" customFormat="1">
      <c r="A727" s="16"/>
      <c r="B727" s="259"/>
      <c r="C727" s="260"/>
      <c r="D727" s="220" t="s">
        <v>141</v>
      </c>
      <c r="E727" s="261" t="s">
        <v>19</v>
      </c>
      <c r="F727" s="262" t="s">
        <v>187</v>
      </c>
      <c r="G727" s="260"/>
      <c r="H727" s="263">
        <v>93.849999999999994</v>
      </c>
      <c r="I727" s="264"/>
      <c r="J727" s="260"/>
      <c r="K727" s="260"/>
      <c r="L727" s="265"/>
      <c r="M727" s="266"/>
      <c r="N727" s="267"/>
      <c r="O727" s="267"/>
      <c r="P727" s="267"/>
      <c r="Q727" s="267"/>
      <c r="R727" s="267"/>
      <c r="S727" s="267"/>
      <c r="T727" s="268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T727" s="269" t="s">
        <v>141</v>
      </c>
      <c r="AU727" s="269" t="s">
        <v>82</v>
      </c>
      <c r="AV727" s="16" t="s">
        <v>162</v>
      </c>
      <c r="AW727" s="16" t="s">
        <v>33</v>
      </c>
      <c r="AX727" s="16" t="s">
        <v>72</v>
      </c>
      <c r="AY727" s="269" t="s">
        <v>128</v>
      </c>
    </row>
    <row r="728" s="13" customFormat="1">
      <c r="A728" s="13"/>
      <c r="B728" s="227"/>
      <c r="C728" s="228"/>
      <c r="D728" s="220" t="s">
        <v>141</v>
      </c>
      <c r="E728" s="229" t="s">
        <v>19</v>
      </c>
      <c r="F728" s="230" t="s">
        <v>196</v>
      </c>
      <c r="G728" s="228"/>
      <c r="H728" s="229" t="s">
        <v>19</v>
      </c>
      <c r="I728" s="231"/>
      <c r="J728" s="228"/>
      <c r="K728" s="228"/>
      <c r="L728" s="232"/>
      <c r="M728" s="233"/>
      <c r="N728" s="234"/>
      <c r="O728" s="234"/>
      <c r="P728" s="234"/>
      <c r="Q728" s="234"/>
      <c r="R728" s="234"/>
      <c r="S728" s="234"/>
      <c r="T728" s="23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6" t="s">
        <v>141</v>
      </c>
      <c r="AU728" s="236" t="s">
        <v>82</v>
      </c>
      <c r="AV728" s="13" t="s">
        <v>80</v>
      </c>
      <c r="AW728" s="13" t="s">
        <v>33</v>
      </c>
      <c r="AX728" s="13" t="s">
        <v>72</v>
      </c>
      <c r="AY728" s="236" t="s">
        <v>128</v>
      </c>
    </row>
    <row r="729" s="14" customFormat="1">
      <c r="A729" s="14"/>
      <c r="B729" s="237"/>
      <c r="C729" s="238"/>
      <c r="D729" s="220" t="s">
        <v>141</v>
      </c>
      <c r="E729" s="239" t="s">
        <v>19</v>
      </c>
      <c r="F729" s="240" t="s">
        <v>198</v>
      </c>
      <c r="G729" s="238"/>
      <c r="H729" s="241">
        <v>3.4350000000000001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141</v>
      </c>
      <c r="AU729" s="247" t="s">
        <v>82</v>
      </c>
      <c r="AV729" s="14" t="s">
        <v>82</v>
      </c>
      <c r="AW729" s="14" t="s">
        <v>33</v>
      </c>
      <c r="AX729" s="14" t="s">
        <v>72</v>
      </c>
      <c r="AY729" s="247" t="s">
        <v>128</v>
      </c>
    </row>
    <row r="730" s="16" customFormat="1">
      <c r="A730" s="16"/>
      <c r="B730" s="259"/>
      <c r="C730" s="260"/>
      <c r="D730" s="220" t="s">
        <v>141</v>
      </c>
      <c r="E730" s="261" t="s">
        <v>19</v>
      </c>
      <c r="F730" s="262" t="s">
        <v>187</v>
      </c>
      <c r="G730" s="260"/>
      <c r="H730" s="263">
        <v>3.4350000000000001</v>
      </c>
      <c r="I730" s="264"/>
      <c r="J730" s="260"/>
      <c r="K730" s="260"/>
      <c r="L730" s="265"/>
      <c r="M730" s="266"/>
      <c r="N730" s="267"/>
      <c r="O730" s="267"/>
      <c r="P730" s="267"/>
      <c r="Q730" s="267"/>
      <c r="R730" s="267"/>
      <c r="S730" s="267"/>
      <c r="T730" s="268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269" t="s">
        <v>141</v>
      </c>
      <c r="AU730" s="269" t="s">
        <v>82</v>
      </c>
      <c r="AV730" s="16" t="s">
        <v>162</v>
      </c>
      <c r="AW730" s="16" t="s">
        <v>33</v>
      </c>
      <c r="AX730" s="16" t="s">
        <v>72</v>
      </c>
      <c r="AY730" s="269" t="s">
        <v>128</v>
      </c>
    </row>
    <row r="731" s="15" customFormat="1">
      <c r="A731" s="15"/>
      <c r="B731" s="248"/>
      <c r="C731" s="249"/>
      <c r="D731" s="220" t="s">
        <v>141</v>
      </c>
      <c r="E731" s="250" t="s">
        <v>19</v>
      </c>
      <c r="F731" s="251" t="s">
        <v>150</v>
      </c>
      <c r="G731" s="249"/>
      <c r="H731" s="252">
        <v>293.16500000000008</v>
      </c>
      <c r="I731" s="253"/>
      <c r="J731" s="249"/>
      <c r="K731" s="249"/>
      <c r="L731" s="254"/>
      <c r="M731" s="255"/>
      <c r="N731" s="256"/>
      <c r="O731" s="256"/>
      <c r="P731" s="256"/>
      <c r="Q731" s="256"/>
      <c r="R731" s="256"/>
      <c r="S731" s="256"/>
      <c r="T731" s="257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58" t="s">
        <v>141</v>
      </c>
      <c r="AU731" s="258" t="s">
        <v>82</v>
      </c>
      <c r="AV731" s="15" t="s">
        <v>129</v>
      </c>
      <c r="AW731" s="15" t="s">
        <v>33</v>
      </c>
      <c r="AX731" s="15" t="s">
        <v>80</v>
      </c>
      <c r="AY731" s="258" t="s">
        <v>128</v>
      </c>
    </row>
    <row r="732" s="2" customFormat="1" ht="24.15" customHeight="1">
      <c r="A732" s="41"/>
      <c r="B732" s="42"/>
      <c r="C732" s="207" t="s">
        <v>574</v>
      </c>
      <c r="D732" s="207" t="s">
        <v>131</v>
      </c>
      <c r="E732" s="208" t="s">
        <v>575</v>
      </c>
      <c r="F732" s="209" t="s">
        <v>576</v>
      </c>
      <c r="G732" s="210" t="s">
        <v>155</v>
      </c>
      <c r="H732" s="211">
        <v>10</v>
      </c>
      <c r="I732" s="212"/>
      <c r="J732" s="213">
        <f>ROUND(I732*H732,2)</f>
        <v>0</v>
      </c>
      <c r="K732" s="209" t="s">
        <v>135</v>
      </c>
      <c r="L732" s="47"/>
      <c r="M732" s="214" t="s">
        <v>19</v>
      </c>
      <c r="N732" s="215" t="s">
        <v>43</v>
      </c>
      <c r="O732" s="87"/>
      <c r="P732" s="216">
        <f>O732*H732</f>
        <v>0</v>
      </c>
      <c r="Q732" s="216">
        <v>0.0015</v>
      </c>
      <c r="R732" s="216">
        <f>Q732*H732</f>
        <v>0.014999999999999999</v>
      </c>
      <c r="S732" s="216">
        <v>0</v>
      </c>
      <c r="T732" s="217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18" t="s">
        <v>147</v>
      </c>
      <c r="AT732" s="218" t="s">
        <v>131</v>
      </c>
      <c r="AU732" s="218" t="s">
        <v>82</v>
      </c>
      <c r="AY732" s="20" t="s">
        <v>128</v>
      </c>
      <c r="BE732" s="219">
        <f>IF(N732="základní",J732,0)</f>
        <v>0</v>
      </c>
      <c r="BF732" s="219">
        <f>IF(N732="snížená",J732,0)</f>
        <v>0</v>
      </c>
      <c r="BG732" s="219">
        <f>IF(N732="zákl. přenesená",J732,0)</f>
        <v>0</v>
      </c>
      <c r="BH732" s="219">
        <f>IF(N732="sníž. přenesená",J732,0)</f>
        <v>0</v>
      </c>
      <c r="BI732" s="219">
        <f>IF(N732="nulová",J732,0)</f>
        <v>0</v>
      </c>
      <c r="BJ732" s="20" t="s">
        <v>80</v>
      </c>
      <c r="BK732" s="219">
        <f>ROUND(I732*H732,2)</f>
        <v>0</v>
      </c>
      <c r="BL732" s="20" t="s">
        <v>147</v>
      </c>
      <c r="BM732" s="218" t="s">
        <v>577</v>
      </c>
    </row>
    <row r="733" s="2" customFormat="1">
      <c r="A733" s="41"/>
      <c r="B733" s="42"/>
      <c r="C733" s="43"/>
      <c r="D733" s="220" t="s">
        <v>137</v>
      </c>
      <c r="E733" s="43"/>
      <c r="F733" s="221" t="s">
        <v>578</v>
      </c>
      <c r="G733" s="43"/>
      <c r="H733" s="43"/>
      <c r="I733" s="222"/>
      <c r="J733" s="43"/>
      <c r="K733" s="43"/>
      <c r="L733" s="47"/>
      <c r="M733" s="223"/>
      <c r="N733" s="224"/>
      <c r="O733" s="87"/>
      <c r="P733" s="87"/>
      <c r="Q733" s="87"/>
      <c r="R733" s="87"/>
      <c r="S733" s="87"/>
      <c r="T733" s="88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T733" s="20" t="s">
        <v>137</v>
      </c>
      <c r="AU733" s="20" t="s">
        <v>82</v>
      </c>
    </row>
    <row r="734" s="2" customFormat="1">
      <c r="A734" s="41"/>
      <c r="B734" s="42"/>
      <c r="C734" s="43"/>
      <c r="D734" s="225" t="s">
        <v>139</v>
      </c>
      <c r="E734" s="43"/>
      <c r="F734" s="226" t="s">
        <v>579</v>
      </c>
      <c r="G734" s="43"/>
      <c r="H734" s="43"/>
      <c r="I734" s="222"/>
      <c r="J734" s="43"/>
      <c r="K734" s="43"/>
      <c r="L734" s="47"/>
      <c r="M734" s="223"/>
      <c r="N734" s="224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20" t="s">
        <v>139</v>
      </c>
      <c r="AU734" s="20" t="s">
        <v>82</v>
      </c>
    </row>
    <row r="735" s="13" customFormat="1">
      <c r="A735" s="13"/>
      <c r="B735" s="227"/>
      <c r="C735" s="228"/>
      <c r="D735" s="220" t="s">
        <v>141</v>
      </c>
      <c r="E735" s="229" t="s">
        <v>19</v>
      </c>
      <c r="F735" s="230" t="s">
        <v>144</v>
      </c>
      <c r="G735" s="228"/>
      <c r="H735" s="229" t="s">
        <v>19</v>
      </c>
      <c r="I735" s="231"/>
      <c r="J735" s="228"/>
      <c r="K735" s="228"/>
      <c r="L735" s="232"/>
      <c r="M735" s="233"/>
      <c r="N735" s="234"/>
      <c r="O735" s="234"/>
      <c r="P735" s="234"/>
      <c r="Q735" s="234"/>
      <c r="R735" s="234"/>
      <c r="S735" s="234"/>
      <c r="T735" s="23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6" t="s">
        <v>141</v>
      </c>
      <c r="AU735" s="236" t="s">
        <v>82</v>
      </c>
      <c r="AV735" s="13" t="s">
        <v>80</v>
      </c>
      <c r="AW735" s="13" t="s">
        <v>33</v>
      </c>
      <c r="AX735" s="13" t="s">
        <v>72</v>
      </c>
      <c r="AY735" s="236" t="s">
        <v>128</v>
      </c>
    </row>
    <row r="736" s="14" customFormat="1">
      <c r="A736" s="14"/>
      <c r="B736" s="237"/>
      <c r="C736" s="238"/>
      <c r="D736" s="220" t="s">
        <v>141</v>
      </c>
      <c r="E736" s="239" t="s">
        <v>19</v>
      </c>
      <c r="F736" s="240" t="s">
        <v>580</v>
      </c>
      <c r="G736" s="238"/>
      <c r="H736" s="241">
        <v>10</v>
      </c>
      <c r="I736" s="242"/>
      <c r="J736" s="238"/>
      <c r="K736" s="238"/>
      <c r="L736" s="243"/>
      <c r="M736" s="244"/>
      <c r="N736" s="245"/>
      <c r="O736" s="245"/>
      <c r="P736" s="245"/>
      <c r="Q736" s="245"/>
      <c r="R736" s="245"/>
      <c r="S736" s="245"/>
      <c r="T736" s="24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7" t="s">
        <v>141</v>
      </c>
      <c r="AU736" s="247" t="s">
        <v>82</v>
      </c>
      <c r="AV736" s="14" t="s">
        <v>82</v>
      </c>
      <c r="AW736" s="14" t="s">
        <v>33</v>
      </c>
      <c r="AX736" s="14" t="s">
        <v>80</v>
      </c>
      <c r="AY736" s="247" t="s">
        <v>128</v>
      </c>
    </row>
    <row r="737" s="2" customFormat="1" ht="24.15" customHeight="1">
      <c r="A737" s="41"/>
      <c r="B737" s="42"/>
      <c r="C737" s="207" t="s">
        <v>581</v>
      </c>
      <c r="D737" s="207" t="s">
        <v>131</v>
      </c>
      <c r="E737" s="208" t="s">
        <v>582</v>
      </c>
      <c r="F737" s="209" t="s">
        <v>583</v>
      </c>
      <c r="G737" s="210" t="s">
        <v>352</v>
      </c>
      <c r="H737" s="211">
        <v>4</v>
      </c>
      <c r="I737" s="212"/>
      <c r="J737" s="213">
        <f>ROUND(I737*H737,2)</f>
        <v>0</v>
      </c>
      <c r="K737" s="209" t="s">
        <v>135</v>
      </c>
      <c r="L737" s="47"/>
      <c r="M737" s="214" t="s">
        <v>19</v>
      </c>
      <c r="N737" s="215" t="s">
        <v>43</v>
      </c>
      <c r="O737" s="87"/>
      <c r="P737" s="216">
        <f>O737*H737</f>
        <v>0</v>
      </c>
      <c r="Q737" s="216">
        <v>0.00027999999999999998</v>
      </c>
      <c r="R737" s="216">
        <f>Q737*H737</f>
        <v>0.0011199999999999999</v>
      </c>
      <c r="S737" s="216">
        <v>0</v>
      </c>
      <c r="T737" s="217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18" t="s">
        <v>147</v>
      </c>
      <c r="AT737" s="218" t="s">
        <v>131</v>
      </c>
      <c r="AU737" s="218" t="s">
        <v>82</v>
      </c>
      <c r="AY737" s="20" t="s">
        <v>128</v>
      </c>
      <c r="BE737" s="219">
        <f>IF(N737="základní",J737,0)</f>
        <v>0</v>
      </c>
      <c r="BF737" s="219">
        <f>IF(N737="snížená",J737,0)</f>
        <v>0</v>
      </c>
      <c r="BG737" s="219">
        <f>IF(N737="zákl. přenesená",J737,0)</f>
        <v>0</v>
      </c>
      <c r="BH737" s="219">
        <f>IF(N737="sníž. přenesená",J737,0)</f>
        <v>0</v>
      </c>
      <c r="BI737" s="219">
        <f>IF(N737="nulová",J737,0)</f>
        <v>0</v>
      </c>
      <c r="BJ737" s="20" t="s">
        <v>80</v>
      </c>
      <c r="BK737" s="219">
        <f>ROUND(I737*H737,2)</f>
        <v>0</v>
      </c>
      <c r="BL737" s="20" t="s">
        <v>147</v>
      </c>
      <c r="BM737" s="218" t="s">
        <v>584</v>
      </c>
    </row>
    <row r="738" s="2" customFormat="1">
      <c r="A738" s="41"/>
      <c r="B738" s="42"/>
      <c r="C738" s="43"/>
      <c r="D738" s="220" t="s">
        <v>137</v>
      </c>
      <c r="E738" s="43"/>
      <c r="F738" s="221" t="s">
        <v>585</v>
      </c>
      <c r="G738" s="43"/>
      <c r="H738" s="43"/>
      <c r="I738" s="222"/>
      <c r="J738" s="43"/>
      <c r="K738" s="43"/>
      <c r="L738" s="47"/>
      <c r="M738" s="223"/>
      <c r="N738" s="224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T738" s="20" t="s">
        <v>137</v>
      </c>
      <c r="AU738" s="20" t="s">
        <v>82</v>
      </c>
    </row>
    <row r="739" s="2" customFormat="1">
      <c r="A739" s="41"/>
      <c r="B739" s="42"/>
      <c r="C739" s="43"/>
      <c r="D739" s="225" t="s">
        <v>139</v>
      </c>
      <c r="E739" s="43"/>
      <c r="F739" s="226" t="s">
        <v>586</v>
      </c>
      <c r="G739" s="43"/>
      <c r="H739" s="43"/>
      <c r="I739" s="222"/>
      <c r="J739" s="43"/>
      <c r="K739" s="43"/>
      <c r="L739" s="47"/>
      <c r="M739" s="223"/>
      <c r="N739" s="224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139</v>
      </c>
      <c r="AU739" s="20" t="s">
        <v>82</v>
      </c>
    </row>
    <row r="740" s="13" customFormat="1">
      <c r="A740" s="13"/>
      <c r="B740" s="227"/>
      <c r="C740" s="228"/>
      <c r="D740" s="220" t="s">
        <v>141</v>
      </c>
      <c r="E740" s="229" t="s">
        <v>19</v>
      </c>
      <c r="F740" s="230" t="s">
        <v>144</v>
      </c>
      <c r="G740" s="228"/>
      <c r="H740" s="229" t="s">
        <v>19</v>
      </c>
      <c r="I740" s="231"/>
      <c r="J740" s="228"/>
      <c r="K740" s="228"/>
      <c r="L740" s="232"/>
      <c r="M740" s="233"/>
      <c r="N740" s="234"/>
      <c r="O740" s="234"/>
      <c r="P740" s="234"/>
      <c r="Q740" s="234"/>
      <c r="R740" s="234"/>
      <c r="S740" s="234"/>
      <c r="T740" s="23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6" t="s">
        <v>141</v>
      </c>
      <c r="AU740" s="236" t="s">
        <v>82</v>
      </c>
      <c r="AV740" s="13" t="s">
        <v>80</v>
      </c>
      <c r="AW740" s="13" t="s">
        <v>33</v>
      </c>
      <c r="AX740" s="13" t="s">
        <v>72</v>
      </c>
      <c r="AY740" s="236" t="s">
        <v>128</v>
      </c>
    </row>
    <row r="741" s="14" customFormat="1">
      <c r="A741" s="14"/>
      <c r="B741" s="237"/>
      <c r="C741" s="238"/>
      <c r="D741" s="220" t="s">
        <v>141</v>
      </c>
      <c r="E741" s="239" t="s">
        <v>19</v>
      </c>
      <c r="F741" s="240" t="s">
        <v>587</v>
      </c>
      <c r="G741" s="238"/>
      <c r="H741" s="241">
        <v>4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7" t="s">
        <v>141</v>
      </c>
      <c r="AU741" s="247" t="s">
        <v>82</v>
      </c>
      <c r="AV741" s="14" t="s">
        <v>82</v>
      </c>
      <c r="AW741" s="14" t="s">
        <v>33</v>
      </c>
      <c r="AX741" s="14" t="s">
        <v>80</v>
      </c>
      <c r="AY741" s="247" t="s">
        <v>128</v>
      </c>
    </row>
    <row r="742" s="2" customFormat="1" ht="16.5" customHeight="1">
      <c r="A742" s="41"/>
      <c r="B742" s="42"/>
      <c r="C742" s="207" t="s">
        <v>588</v>
      </c>
      <c r="D742" s="207" t="s">
        <v>131</v>
      </c>
      <c r="E742" s="208" t="s">
        <v>589</v>
      </c>
      <c r="F742" s="209" t="s">
        <v>590</v>
      </c>
      <c r="G742" s="210" t="s">
        <v>155</v>
      </c>
      <c r="H742" s="211">
        <v>293.16500000000002</v>
      </c>
      <c r="I742" s="212"/>
      <c r="J742" s="213">
        <f>ROUND(I742*H742,2)</f>
        <v>0</v>
      </c>
      <c r="K742" s="209" t="s">
        <v>135</v>
      </c>
      <c r="L742" s="47"/>
      <c r="M742" s="214" t="s">
        <v>19</v>
      </c>
      <c r="N742" s="215" t="s">
        <v>43</v>
      </c>
      <c r="O742" s="87"/>
      <c r="P742" s="216">
        <f>O742*H742</f>
        <v>0</v>
      </c>
      <c r="Q742" s="216">
        <v>0.0044999999999999997</v>
      </c>
      <c r="R742" s="216">
        <f>Q742*H742</f>
        <v>1.3192425000000001</v>
      </c>
      <c r="S742" s="216">
        <v>0</v>
      </c>
      <c r="T742" s="217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18" t="s">
        <v>147</v>
      </c>
      <c r="AT742" s="218" t="s">
        <v>131</v>
      </c>
      <c r="AU742" s="218" t="s">
        <v>82</v>
      </c>
      <c r="AY742" s="20" t="s">
        <v>128</v>
      </c>
      <c r="BE742" s="219">
        <f>IF(N742="základní",J742,0)</f>
        <v>0</v>
      </c>
      <c r="BF742" s="219">
        <f>IF(N742="snížená",J742,0)</f>
        <v>0</v>
      </c>
      <c r="BG742" s="219">
        <f>IF(N742="zákl. přenesená",J742,0)</f>
        <v>0</v>
      </c>
      <c r="BH742" s="219">
        <f>IF(N742="sníž. přenesená",J742,0)</f>
        <v>0</v>
      </c>
      <c r="BI742" s="219">
        <f>IF(N742="nulová",J742,0)</f>
        <v>0</v>
      </c>
      <c r="BJ742" s="20" t="s">
        <v>80</v>
      </c>
      <c r="BK742" s="219">
        <f>ROUND(I742*H742,2)</f>
        <v>0</v>
      </c>
      <c r="BL742" s="20" t="s">
        <v>147</v>
      </c>
      <c r="BM742" s="218" t="s">
        <v>591</v>
      </c>
    </row>
    <row r="743" s="2" customFormat="1">
      <c r="A743" s="41"/>
      <c r="B743" s="42"/>
      <c r="C743" s="43"/>
      <c r="D743" s="220" t="s">
        <v>137</v>
      </c>
      <c r="E743" s="43"/>
      <c r="F743" s="221" t="s">
        <v>592</v>
      </c>
      <c r="G743" s="43"/>
      <c r="H743" s="43"/>
      <c r="I743" s="222"/>
      <c r="J743" s="43"/>
      <c r="K743" s="43"/>
      <c r="L743" s="47"/>
      <c r="M743" s="223"/>
      <c r="N743" s="224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T743" s="20" t="s">
        <v>137</v>
      </c>
      <c r="AU743" s="20" t="s">
        <v>82</v>
      </c>
    </row>
    <row r="744" s="2" customFormat="1">
      <c r="A744" s="41"/>
      <c r="B744" s="42"/>
      <c r="C744" s="43"/>
      <c r="D744" s="225" t="s">
        <v>139</v>
      </c>
      <c r="E744" s="43"/>
      <c r="F744" s="226" t="s">
        <v>593</v>
      </c>
      <c r="G744" s="43"/>
      <c r="H744" s="43"/>
      <c r="I744" s="222"/>
      <c r="J744" s="43"/>
      <c r="K744" s="43"/>
      <c r="L744" s="47"/>
      <c r="M744" s="223"/>
      <c r="N744" s="22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139</v>
      </c>
      <c r="AU744" s="20" t="s">
        <v>82</v>
      </c>
    </row>
    <row r="745" s="13" customFormat="1">
      <c r="A745" s="13"/>
      <c r="B745" s="227"/>
      <c r="C745" s="228"/>
      <c r="D745" s="220" t="s">
        <v>141</v>
      </c>
      <c r="E745" s="229" t="s">
        <v>19</v>
      </c>
      <c r="F745" s="230" t="s">
        <v>144</v>
      </c>
      <c r="G745" s="228"/>
      <c r="H745" s="229" t="s">
        <v>19</v>
      </c>
      <c r="I745" s="231"/>
      <c r="J745" s="228"/>
      <c r="K745" s="228"/>
      <c r="L745" s="232"/>
      <c r="M745" s="233"/>
      <c r="N745" s="234"/>
      <c r="O745" s="234"/>
      <c r="P745" s="234"/>
      <c r="Q745" s="234"/>
      <c r="R745" s="234"/>
      <c r="S745" s="234"/>
      <c r="T745" s="23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6" t="s">
        <v>141</v>
      </c>
      <c r="AU745" s="236" t="s">
        <v>82</v>
      </c>
      <c r="AV745" s="13" t="s">
        <v>80</v>
      </c>
      <c r="AW745" s="13" t="s">
        <v>33</v>
      </c>
      <c r="AX745" s="13" t="s">
        <v>72</v>
      </c>
      <c r="AY745" s="236" t="s">
        <v>128</v>
      </c>
    </row>
    <row r="746" s="14" customFormat="1">
      <c r="A746" s="14"/>
      <c r="B746" s="237"/>
      <c r="C746" s="238"/>
      <c r="D746" s="220" t="s">
        <v>141</v>
      </c>
      <c r="E746" s="239" t="s">
        <v>19</v>
      </c>
      <c r="F746" s="240" t="s">
        <v>210</v>
      </c>
      <c r="G746" s="238"/>
      <c r="H746" s="241">
        <v>18.359999999999999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7" t="s">
        <v>141</v>
      </c>
      <c r="AU746" s="247" t="s">
        <v>82</v>
      </c>
      <c r="AV746" s="14" t="s">
        <v>82</v>
      </c>
      <c r="AW746" s="14" t="s">
        <v>33</v>
      </c>
      <c r="AX746" s="14" t="s">
        <v>72</v>
      </c>
      <c r="AY746" s="247" t="s">
        <v>128</v>
      </c>
    </row>
    <row r="747" s="14" customFormat="1">
      <c r="A747" s="14"/>
      <c r="B747" s="237"/>
      <c r="C747" s="238"/>
      <c r="D747" s="220" t="s">
        <v>141</v>
      </c>
      <c r="E747" s="239" t="s">
        <v>19</v>
      </c>
      <c r="F747" s="240" t="s">
        <v>211</v>
      </c>
      <c r="G747" s="238"/>
      <c r="H747" s="241">
        <v>36.090000000000003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7" t="s">
        <v>141</v>
      </c>
      <c r="AU747" s="247" t="s">
        <v>82</v>
      </c>
      <c r="AV747" s="14" t="s">
        <v>82</v>
      </c>
      <c r="AW747" s="14" t="s">
        <v>33</v>
      </c>
      <c r="AX747" s="14" t="s">
        <v>72</v>
      </c>
      <c r="AY747" s="247" t="s">
        <v>128</v>
      </c>
    </row>
    <row r="748" s="14" customFormat="1">
      <c r="A748" s="14"/>
      <c r="B748" s="237"/>
      <c r="C748" s="238"/>
      <c r="D748" s="220" t="s">
        <v>141</v>
      </c>
      <c r="E748" s="239" t="s">
        <v>19</v>
      </c>
      <c r="F748" s="240" t="s">
        <v>212</v>
      </c>
      <c r="G748" s="238"/>
      <c r="H748" s="241">
        <v>10.92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7" t="s">
        <v>141</v>
      </c>
      <c r="AU748" s="247" t="s">
        <v>82</v>
      </c>
      <c r="AV748" s="14" t="s">
        <v>82</v>
      </c>
      <c r="AW748" s="14" t="s">
        <v>33</v>
      </c>
      <c r="AX748" s="14" t="s">
        <v>72</v>
      </c>
      <c r="AY748" s="247" t="s">
        <v>128</v>
      </c>
    </row>
    <row r="749" s="14" customFormat="1">
      <c r="A749" s="14"/>
      <c r="B749" s="237"/>
      <c r="C749" s="238"/>
      <c r="D749" s="220" t="s">
        <v>141</v>
      </c>
      <c r="E749" s="239" t="s">
        <v>19</v>
      </c>
      <c r="F749" s="240" t="s">
        <v>213</v>
      </c>
      <c r="G749" s="238"/>
      <c r="H749" s="241">
        <v>6.4500000000000002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7" t="s">
        <v>141</v>
      </c>
      <c r="AU749" s="247" t="s">
        <v>82</v>
      </c>
      <c r="AV749" s="14" t="s">
        <v>82</v>
      </c>
      <c r="AW749" s="14" t="s">
        <v>33</v>
      </c>
      <c r="AX749" s="14" t="s">
        <v>72</v>
      </c>
      <c r="AY749" s="247" t="s">
        <v>128</v>
      </c>
    </row>
    <row r="750" s="14" customFormat="1">
      <c r="A750" s="14"/>
      <c r="B750" s="237"/>
      <c r="C750" s="238"/>
      <c r="D750" s="220" t="s">
        <v>141</v>
      </c>
      <c r="E750" s="239" t="s">
        <v>19</v>
      </c>
      <c r="F750" s="240" t="s">
        <v>214</v>
      </c>
      <c r="G750" s="238"/>
      <c r="H750" s="241">
        <v>6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7" t="s">
        <v>141</v>
      </c>
      <c r="AU750" s="247" t="s">
        <v>82</v>
      </c>
      <c r="AV750" s="14" t="s">
        <v>82</v>
      </c>
      <c r="AW750" s="14" t="s">
        <v>33</v>
      </c>
      <c r="AX750" s="14" t="s">
        <v>72</v>
      </c>
      <c r="AY750" s="247" t="s">
        <v>128</v>
      </c>
    </row>
    <row r="751" s="14" customFormat="1">
      <c r="A751" s="14"/>
      <c r="B751" s="237"/>
      <c r="C751" s="238"/>
      <c r="D751" s="220" t="s">
        <v>141</v>
      </c>
      <c r="E751" s="239" t="s">
        <v>19</v>
      </c>
      <c r="F751" s="240" t="s">
        <v>215</v>
      </c>
      <c r="G751" s="238"/>
      <c r="H751" s="241">
        <v>22.32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7" t="s">
        <v>141</v>
      </c>
      <c r="AU751" s="247" t="s">
        <v>82</v>
      </c>
      <c r="AV751" s="14" t="s">
        <v>82</v>
      </c>
      <c r="AW751" s="14" t="s">
        <v>33</v>
      </c>
      <c r="AX751" s="14" t="s">
        <v>72</v>
      </c>
      <c r="AY751" s="247" t="s">
        <v>128</v>
      </c>
    </row>
    <row r="752" s="16" customFormat="1">
      <c r="A752" s="16"/>
      <c r="B752" s="259"/>
      <c r="C752" s="260"/>
      <c r="D752" s="220" t="s">
        <v>141</v>
      </c>
      <c r="E752" s="261" t="s">
        <v>19</v>
      </c>
      <c r="F752" s="262" t="s">
        <v>187</v>
      </c>
      <c r="G752" s="260"/>
      <c r="H752" s="263">
        <v>100.14000000000002</v>
      </c>
      <c r="I752" s="264"/>
      <c r="J752" s="260"/>
      <c r="K752" s="260"/>
      <c r="L752" s="265"/>
      <c r="M752" s="266"/>
      <c r="N752" s="267"/>
      <c r="O752" s="267"/>
      <c r="P752" s="267"/>
      <c r="Q752" s="267"/>
      <c r="R752" s="267"/>
      <c r="S752" s="267"/>
      <c r="T752" s="268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T752" s="269" t="s">
        <v>141</v>
      </c>
      <c r="AU752" s="269" t="s">
        <v>82</v>
      </c>
      <c r="AV752" s="16" t="s">
        <v>162</v>
      </c>
      <c r="AW752" s="16" t="s">
        <v>33</v>
      </c>
      <c r="AX752" s="16" t="s">
        <v>72</v>
      </c>
      <c r="AY752" s="269" t="s">
        <v>128</v>
      </c>
    </row>
    <row r="753" s="13" customFormat="1">
      <c r="A753" s="13"/>
      <c r="B753" s="227"/>
      <c r="C753" s="228"/>
      <c r="D753" s="220" t="s">
        <v>141</v>
      </c>
      <c r="E753" s="229" t="s">
        <v>19</v>
      </c>
      <c r="F753" s="230" t="s">
        <v>146</v>
      </c>
      <c r="G753" s="228"/>
      <c r="H753" s="229" t="s">
        <v>19</v>
      </c>
      <c r="I753" s="231"/>
      <c r="J753" s="228"/>
      <c r="K753" s="228"/>
      <c r="L753" s="232"/>
      <c r="M753" s="233"/>
      <c r="N753" s="234"/>
      <c r="O753" s="234"/>
      <c r="P753" s="234"/>
      <c r="Q753" s="234"/>
      <c r="R753" s="234"/>
      <c r="S753" s="234"/>
      <c r="T753" s="23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6" t="s">
        <v>141</v>
      </c>
      <c r="AU753" s="236" t="s">
        <v>82</v>
      </c>
      <c r="AV753" s="13" t="s">
        <v>80</v>
      </c>
      <c r="AW753" s="13" t="s">
        <v>33</v>
      </c>
      <c r="AX753" s="13" t="s">
        <v>72</v>
      </c>
      <c r="AY753" s="236" t="s">
        <v>128</v>
      </c>
    </row>
    <row r="754" s="14" customFormat="1">
      <c r="A754" s="14"/>
      <c r="B754" s="237"/>
      <c r="C754" s="238"/>
      <c r="D754" s="220" t="s">
        <v>141</v>
      </c>
      <c r="E754" s="239" t="s">
        <v>19</v>
      </c>
      <c r="F754" s="240" t="s">
        <v>216</v>
      </c>
      <c r="G754" s="238"/>
      <c r="H754" s="241">
        <v>36.600000000000001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141</v>
      </c>
      <c r="AU754" s="247" t="s">
        <v>82</v>
      </c>
      <c r="AV754" s="14" t="s">
        <v>82</v>
      </c>
      <c r="AW754" s="14" t="s">
        <v>33</v>
      </c>
      <c r="AX754" s="14" t="s">
        <v>72</v>
      </c>
      <c r="AY754" s="247" t="s">
        <v>128</v>
      </c>
    </row>
    <row r="755" s="14" customFormat="1">
      <c r="A755" s="14"/>
      <c r="B755" s="237"/>
      <c r="C755" s="238"/>
      <c r="D755" s="220" t="s">
        <v>141</v>
      </c>
      <c r="E755" s="239" t="s">
        <v>19</v>
      </c>
      <c r="F755" s="240" t="s">
        <v>217</v>
      </c>
      <c r="G755" s="238"/>
      <c r="H755" s="241">
        <v>11.01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7" t="s">
        <v>141</v>
      </c>
      <c r="AU755" s="247" t="s">
        <v>82</v>
      </c>
      <c r="AV755" s="14" t="s">
        <v>82</v>
      </c>
      <c r="AW755" s="14" t="s">
        <v>33</v>
      </c>
      <c r="AX755" s="14" t="s">
        <v>72</v>
      </c>
      <c r="AY755" s="247" t="s">
        <v>128</v>
      </c>
    </row>
    <row r="756" s="14" customFormat="1">
      <c r="A756" s="14"/>
      <c r="B756" s="237"/>
      <c r="C756" s="238"/>
      <c r="D756" s="220" t="s">
        <v>141</v>
      </c>
      <c r="E756" s="239" t="s">
        <v>19</v>
      </c>
      <c r="F756" s="240" t="s">
        <v>218</v>
      </c>
      <c r="G756" s="238"/>
      <c r="H756" s="241">
        <v>6.2699999999999996</v>
      </c>
      <c r="I756" s="242"/>
      <c r="J756" s="238"/>
      <c r="K756" s="238"/>
      <c r="L756" s="243"/>
      <c r="M756" s="244"/>
      <c r="N756" s="245"/>
      <c r="O756" s="245"/>
      <c r="P756" s="245"/>
      <c r="Q756" s="245"/>
      <c r="R756" s="245"/>
      <c r="S756" s="245"/>
      <c r="T756" s="24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7" t="s">
        <v>141</v>
      </c>
      <c r="AU756" s="247" t="s">
        <v>82</v>
      </c>
      <c r="AV756" s="14" t="s">
        <v>82</v>
      </c>
      <c r="AW756" s="14" t="s">
        <v>33</v>
      </c>
      <c r="AX756" s="14" t="s">
        <v>72</v>
      </c>
      <c r="AY756" s="247" t="s">
        <v>128</v>
      </c>
    </row>
    <row r="757" s="14" customFormat="1">
      <c r="A757" s="14"/>
      <c r="B757" s="237"/>
      <c r="C757" s="238"/>
      <c r="D757" s="220" t="s">
        <v>141</v>
      </c>
      <c r="E757" s="239" t="s">
        <v>19</v>
      </c>
      <c r="F757" s="240" t="s">
        <v>219</v>
      </c>
      <c r="G757" s="238"/>
      <c r="H757" s="241">
        <v>24.239999999999998</v>
      </c>
      <c r="I757" s="242"/>
      <c r="J757" s="238"/>
      <c r="K757" s="238"/>
      <c r="L757" s="243"/>
      <c r="M757" s="244"/>
      <c r="N757" s="245"/>
      <c r="O757" s="245"/>
      <c r="P757" s="245"/>
      <c r="Q757" s="245"/>
      <c r="R757" s="245"/>
      <c r="S757" s="245"/>
      <c r="T757" s="24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7" t="s">
        <v>141</v>
      </c>
      <c r="AU757" s="247" t="s">
        <v>82</v>
      </c>
      <c r="AV757" s="14" t="s">
        <v>82</v>
      </c>
      <c r="AW757" s="14" t="s">
        <v>33</v>
      </c>
      <c r="AX757" s="14" t="s">
        <v>72</v>
      </c>
      <c r="AY757" s="247" t="s">
        <v>128</v>
      </c>
    </row>
    <row r="758" s="14" customFormat="1">
      <c r="A758" s="14"/>
      <c r="B758" s="237"/>
      <c r="C758" s="238"/>
      <c r="D758" s="220" t="s">
        <v>141</v>
      </c>
      <c r="E758" s="239" t="s">
        <v>19</v>
      </c>
      <c r="F758" s="240" t="s">
        <v>220</v>
      </c>
      <c r="G758" s="238"/>
      <c r="H758" s="241">
        <v>17.620000000000001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7" t="s">
        <v>141</v>
      </c>
      <c r="AU758" s="247" t="s">
        <v>82</v>
      </c>
      <c r="AV758" s="14" t="s">
        <v>82</v>
      </c>
      <c r="AW758" s="14" t="s">
        <v>33</v>
      </c>
      <c r="AX758" s="14" t="s">
        <v>72</v>
      </c>
      <c r="AY758" s="247" t="s">
        <v>128</v>
      </c>
    </row>
    <row r="759" s="16" customFormat="1">
      <c r="A759" s="16"/>
      <c r="B759" s="259"/>
      <c r="C759" s="260"/>
      <c r="D759" s="220" t="s">
        <v>141</v>
      </c>
      <c r="E759" s="261" t="s">
        <v>19</v>
      </c>
      <c r="F759" s="262" t="s">
        <v>187</v>
      </c>
      <c r="G759" s="260"/>
      <c r="H759" s="263">
        <v>95.739999999999995</v>
      </c>
      <c r="I759" s="264"/>
      <c r="J759" s="260"/>
      <c r="K759" s="260"/>
      <c r="L759" s="265"/>
      <c r="M759" s="266"/>
      <c r="N759" s="267"/>
      <c r="O759" s="267"/>
      <c r="P759" s="267"/>
      <c r="Q759" s="267"/>
      <c r="R759" s="267"/>
      <c r="S759" s="267"/>
      <c r="T759" s="268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T759" s="269" t="s">
        <v>141</v>
      </c>
      <c r="AU759" s="269" t="s">
        <v>82</v>
      </c>
      <c r="AV759" s="16" t="s">
        <v>162</v>
      </c>
      <c r="AW759" s="16" t="s">
        <v>33</v>
      </c>
      <c r="AX759" s="16" t="s">
        <v>72</v>
      </c>
      <c r="AY759" s="269" t="s">
        <v>128</v>
      </c>
    </row>
    <row r="760" s="13" customFormat="1">
      <c r="A760" s="13"/>
      <c r="B760" s="227"/>
      <c r="C760" s="228"/>
      <c r="D760" s="220" t="s">
        <v>141</v>
      </c>
      <c r="E760" s="229" t="s">
        <v>19</v>
      </c>
      <c r="F760" s="230" t="s">
        <v>148</v>
      </c>
      <c r="G760" s="228"/>
      <c r="H760" s="229" t="s">
        <v>19</v>
      </c>
      <c r="I760" s="231"/>
      <c r="J760" s="228"/>
      <c r="K760" s="228"/>
      <c r="L760" s="232"/>
      <c r="M760" s="233"/>
      <c r="N760" s="234"/>
      <c r="O760" s="234"/>
      <c r="P760" s="234"/>
      <c r="Q760" s="234"/>
      <c r="R760" s="234"/>
      <c r="S760" s="234"/>
      <c r="T760" s="23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6" t="s">
        <v>141</v>
      </c>
      <c r="AU760" s="236" t="s">
        <v>82</v>
      </c>
      <c r="AV760" s="13" t="s">
        <v>80</v>
      </c>
      <c r="AW760" s="13" t="s">
        <v>33</v>
      </c>
      <c r="AX760" s="13" t="s">
        <v>72</v>
      </c>
      <c r="AY760" s="236" t="s">
        <v>128</v>
      </c>
    </row>
    <row r="761" s="14" customFormat="1">
      <c r="A761" s="14"/>
      <c r="B761" s="237"/>
      <c r="C761" s="238"/>
      <c r="D761" s="220" t="s">
        <v>141</v>
      </c>
      <c r="E761" s="239" t="s">
        <v>19</v>
      </c>
      <c r="F761" s="240" t="s">
        <v>221</v>
      </c>
      <c r="G761" s="238"/>
      <c r="H761" s="241">
        <v>36.18</v>
      </c>
      <c r="I761" s="242"/>
      <c r="J761" s="238"/>
      <c r="K761" s="238"/>
      <c r="L761" s="243"/>
      <c r="M761" s="244"/>
      <c r="N761" s="245"/>
      <c r="O761" s="245"/>
      <c r="P761" s="245"/>
      <c r="Q761" s="245"/>
      <c r="R761" s="245"/>
      <c r="S761" s="245"/>
      <c r="T761" s="24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7" t="s">
        <v>141</v>
      </c>
      <c r="AU761" s="247" t="s">
        <v>82</v>
      </c>
      <c r="AV761" s="14" t="s">
        <v>82</v>
      </c>
      <c r="AW761" s="14" t="s">
        <v>33</v>
      </c>
      <c r="AX761" s="14" t="s">
        <v>72</v>
      </c>
      <c r="AY761" s="247" t="s">
        <v>128</v>
      </c>
    </row>
    <row r="762" s="14" customFormat="1">
      <c r="A762" s="14"/>
      <c r="B762" s="237"/>
      <c r="C762" s="238"/>
      <c r="D762" s="220" t="s">
        <v>141</v>
      </c>
      <c r="E762" s="239" t="s">
        <v>19</v>
      </c>
      <c r="F762" s="240" t="s">
        <v>217</v>
      </c>
      <c r="G762" s="238"/>
      <c r="H762" s="241">
        <v>11.01</v>
      </c>
      <c r="I762" s="242"/>
      <c r="J762" s="238"/>
      <c r="K762" s="238"/>
      <c r="L762" s="243"/>
      <c r="M762" s="244"/>
      <c r="N762" s="245"/>
      <c r="O762" s="245"/>
      <c r="P762" s="245"/>
      <c r="Q762" s="245"/>
      <c r="R762" s="245"/>
      <c r="S762" s="245"/>
      <c r="T762" s="24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7" t="s">
        <v>141</v>
      </c>
      <c r="AU762" s="247" t="s">
        <v>82</v>
      </c>
      <c r="AV762" s="14" t="s">
        <v>82</v>
      </c>
      <c r="AW762" s="14" t="s">
        <v>33</v>
      </c>
      <c r="AX762" s="14" t="s">
        <v>72</v>
      </c>
      <c r="AY762" s="247" t="s">
        <v>128</v>
      </c>
    </row>
    <row r="763" s="14" customFormat="1">
      <c r="A763" s="14"/>
      <c r="B763" s="237"/>
      <c r="C763" s="238"/>
      <c r="D763" s="220" t="s">
        <v>141</v>
      </c>
      <c r="E763" s="239" t="s">
        <v>19</v>
      </c>
      <c r="F763" s="240" t="s">
        <v>218</v>
      </c>
      <c r="G763" s="238"/>
      <c r="H763" s="241">
        <v>6.2699999999999996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7" t="s">
        <v>141</v>
      </c>
      <c r="AU763" s="247" t="s">
        <v>82</v>
      </c>
      <c r="AV763" s="14" t="s">
        <v>82</v>
      </c>
      <c r="AW763" s="14" t="s">
        <v>33</v>
      </c>
      <c r="AX763" s="14" t="s">
        <v>72</v>
      </c>
      <c r="AY763" s="247" t="s">
        <v>128</v>
      </c>
    </row>
    <row r="764" s="14" customFormat="1">
      <c r="A764" s="14"/>
      <c r="B764" s="237"/>
      <c r="C764" s="238"/>
      <c r="D764" s="220" t="s">
        <v>141</v>
      </c>
      <c r="E764" s="239" t="s">
        <v>19</v>
      </c>
      <c r="F764" s="240" t="s">
        <v>222</v>
      </c>
      <c r="G764" s="238"/>
      <c r="H764" s="241">
        <v>23.969999999999999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141</v>
      </c>
      <c r="AU764" s="247" t="s">
        <v>82</v>
      </c>
      <c r="AV764" s="14" t="s">
        <v>82</v>
      </c>
      <c r="AW764" s="14" t="s">
        <v>33</v>
      </c>
      <c r="AX764" s="14" t="s">
        <v>72</v>
      </c>
      <c r="AY764" s="247" t="s">
        <v>128</v>
      </c>
    </row>
    <row r="765" s="14" customFormat="1">
      <c r="A765" s="14"/>
      <c r="B765" s="237"/>
      <c r="C765" s="238"/>
      <c r="D765" s="220" t="s">
        <v>141</v>
      </c>
      <c r="E765" s="239" t="s">
        <v>19</v>
      </c>
      <c r="F765" s="240" t="s">
        <v>223</v>
      </c>
      <c r="G765" s="238"/>
      <c r="H765" s="241">
        <v>16.420000000000002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7" t="s">
        <v>141</v>
      </c>
      <c r="AU765" s="247" t="s">
        <v>82</v>
      </c>
      <c r="AV765" s="14" t="s">
        <v>82</v>
      </c>
      <c r="AW765" s="14" t="s">
        <v>33</v>
      </c>
      <c r="AX765" s="14" t="s">
        <v>72</v>
      </c>
      <c r="AY765" s="247" t="s">
        <v>128</v>
      </c>
    </row>
    <row r="766" s="16" customFormat="1">
      <c r="A766" s="16"/>
      <c r="B766" s="259"/>
      <c r="C766" s="260"/>
      <c r="D766" s="220" t="s">
        <v>141</v>
      </c>
      <c r="E766" s="261" t="s">
        <v>19</v>
      </c>
      <c r="F766" s="262" t="s">
        <v>187</v>
      </c>
      <c r="G766" s="260"/>
      <c r="H766" s="263">
        <v>93.849999999999994</v>
      </c>
      <c r="I766" s="264"/>
      <c r="J766" s="260"/>
      <c r="K766" s="260"/>
      <c r="L766" s="265"/>
      <c r="M766" s="266"/>
      <c r="N766" s="267"/>
      <c r="O766" s="267"/>
      <c r="P766" s="267"/>
      <c r="Q766" s="267"/>
      <c r="R766" s="267"/>
      <c r="S766" s="267"/>
      <c r="T766" s="268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T766" s="269" t="s">
        <v>141</v>
      </c>
      <c r="AU766" s="269" t="s">
        <v>82</v>
      </c>
      <c r="AV766" s="16" t="s">
        <v>162</v>
      </c>
      <c r="AW766" s="16" t="s">
        <v>33</v>
      </c>
      <c r="AX766" s="16" t="s">
        <v>72</v>
      </c>
      <c r="AY766" s="269" t="s">
        <v>128</v>
      </c>
    </row>
    <row r="767" s="13" customFormat="1">
      <c r="A767" s="13"/>
      <c r="B767" s="227"/>
      <c r="C767" s="228"/>
      <c r="D767" s="220" t="s">
        <v>141</v>
      </c>
      <c r="E767" s="229" t="s">
        <v>19</v>
      </c>
      <c r="F767" s="230" t="s">
        <v>196</v>
      </c>
      <c r="G767" s="228"/>
      <c r="H767" s="229" t="s">
        <v>19</v>
      </c>
      <c r="I767" s="231"/>
      <c r="J767" s="228"/>
      <c r="K767" s="228"/>
      <c r="L767" s="232"/>
      <c r="M767" s="233"/>
      <c r="N767" s="234"/>
      <c r="O767" s="234"/>
      <c r="P767" s="234"/>
      <c r="Q767" s="234"/>
      <c r="R767" s="234"/>
      <c r="S767" s="234"/>
      <c r="T767" s="23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6" t="s">
        <v>141</v>
      </c>
      <c r="AU767" s="236" t="s">
        <v>82</v>
      </c>
      <c r="AV767" s="13" t="s">
        <v>80</v>
      </c>
      <c r="AW767" s="13" t="s">
        <v>33</v>
      </c>
      <c r="AX767" s="13" t="s">
        <v>72</v>
      </c>
      <c r="AY767" s="236" t="s">
        <v>128</v>
      </c>
    </row>
    <row r="768" s="14" customFormat="1">
      <c r="A768" s="14"/>
      <c r="B768" s="237"/>
      <c r="C768" s="238"/>
      <c r="D768" s="220" t="s">
        <v>141</v>
      </c>
      <c r="E768" s="239" t="s">
        <v>19</v>
      </c>
      <c r="F768" s="240" t="s">
        <v>198</v>
      </c>
      <c r="G768" s="238"/>
      <c r="H768" s="241">
        <v>3.4350000000000001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141</v>
      </c>
      <c r="AU768" s="247" t="s">
        <v>82</v>
      </c>
      <c r="AV768" s="14" t="s">
        <v>82</v>
      </c>
      <c r="AW768" s="14" t="s">
        <v>33</v>
      </c>
      <c r="AX768" s="14" t="s">
        <v>72</v>
      </c>
      <c r="AY768" s="247" t="s">
        <v>128</v>
      </c>
    </row>
    <row r="769" s="16" customFormat="1">
      <c r="A769" s="16"/>
      <c r="B769" s="259"/>
      <c r="C769" s="260"/>
      <c r="D769" s="220" t="s">
        <v>141</v>
      </c>
      <c r="E769" s="261" t="s">
        <v>19</v>
      </c>
      <c r="F769" s="262" t="s">
        <v>187</v>
      </c>
      <c r="G769" s="260"/>
      <c r="H769" s="263">
        <v>3.4350000000000001</v>
      </c>
      <c r="I769" s="264"/>
      <c r="J769" s="260"/>
      <c r="K769" s="260"/>
      <c r="L769" s="265"/>
      <c r="M769" s="266"/>
      <c r="N769" s="267"/>
      <c r="O769" s="267"/>
      <c r="P769" s="267"/>
      <c r="Q769" s="267"/>
      <c r="R769" s="267"/>
      <c r="S769" s="267"/>
      <c r="T769" s="268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T769" s="269" t="s">
        <v>141</v>
      </c>
      <c r="AU769" s="269" t="s">
        <v>82</v>
      </c>
      <c r="AV769" s="16" t="s">
        <v>162</v>
      </c>
      <c r="AW769" s="16" t="s">
        <v>33</v>
      </c>
      <c r="AX769" s="16" t="s">
        <v>72</v>
      </c>
      <c r="AY769" s="269" t="s">
        <v>128</v>
      </c>
    </row>
    <row r="770" s="15" customFormat="1">
      <c r="A770" s="15"/>
      <c r="B770" s="248"/>
      <c r="C770" s="249"/>
      <c r="D770" s="220" t="s">
        <v>141</v>
      </c>
      <c r="E770" s="250" t="s">
        <v>19</v>
      </c>
      <c r="F770" s="251" t="s">
        <v>150</v>
      </c>
      <c r="G770" s="249"/>
      <c r="H770" s="252">
        <v>293.16500000000008</v>
      </c>
      <c r="I770" s="253"/>
      <c r="J770" s="249"/>
      <c r="K770" s="249"/>
      <c r="L770" s="254"/>
      <c r="M770" s="255"/>
      <c r="N770" s="256"/>
      <c r="O770" s="256"/>
      <c r="P770" s="256"/>
      <c r="Q770" s="256"/>
      <c r="R770" s="256"/>
      <c r="S770" s="256"/>
      <c r="T770" s="257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58" t="s">
        <v>141</v>
      </c>
      <c r="AU770" s="258" t="s">
        <v>82</v>
      </c>
      <c r="AV770" s="15" t="s">
        <v>129</v>
      </c>
      <c r="AW770" s="15" t="s">
        <v>33</v>
      </c>
      <c r="AX770" s="15" t="s">
        <v>80</v>
      </c>
      <c r="AY770" s="258" t="s">
        <v>128</v>
      </c>
    </row>
    <row r="771" s="2" customFormat="1" ht="33" customHeight="1">
      <c r="A771" s="41"/>
      <c r="B771" s="42"/>
      <c r="C771" s="207" t="s">
        <v>594</v>
      </c>
      <c r="D771" s="207" t="s">
        <v>131</v>
      </c>
      <c r="E771" s="208" t="s">
        <v>595</v>
      </c>
      <c r="F771" s="209" t="s">
        <v>596</v>
      </c>
      <c r="G771" s="210" t="s">
        <v>155</v>
      </c>
      <c r="H771" s="211">
        <v>293.16500000000002</v>
      </c>
      <c r="I771" s="212"/>
      <c r="J771" s="213">
        <f>ROUND(I771*H771,2)</f>
        <v>0</v>
      </c>
      <c r="K771" s="209" t="s">
        <v>135</v>
      </c>
      <c r="L771" s="47"/>
      <c r="M771" s="214" t="s">
        <v>19</v>
      </c>
      <c r="N771" s="215" t="s">
        <v>43</v>
      </c>
      <c r="O771" s="87"/>
      <c r="P771" s="216">
        <f>O771*H771</f>
        <v>0</v>
      </c>
      <c r="Q771" s="216">
        <v>0.0053499999999999997</v>
      </c>
      <c r="R771" s="216">
        <f>Q771*H771</f>
        <v>1.5684327499999999</v>
      </c>
      <c r="S771" s="216">
        <v>0</v>
      </c>
      <c r="T771" s="217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18" t="s">
        <v>147</v>
      </c>
      <c r="AT771" s="218" t="s">
        <v>131</v>
      </c>
      <c r="AU771" s="218" t="s">
        <v>82</v>
      </c>
      <c r="AY771" s="20" t="s">
        <v>128</v>
      </c>
      <c r="BE771" s="219">
        <f>IF(N771="základní",J771,0)</f>
        <v>0</v>
      </c>
      <c r="BF771" s="219">
        <f>IF(N771="snížená",J771,0)</f>
        <v>0</v>
      </c>
      <c r="BG771" s="219">
        <f>IF(N771="zákl. přenesená",J771,0)</f>
        <v>0</v>
      </c>
      <c r="BH771" s="219">
        <f>IF(N771="sníž. přenesená",J771,0)</f>
        <v>0</v>
      </c>
      <c r="BI771" s="219">
        <f>IF(N771="nulová",J771,0)</f>
        <v>0</v>
      </c>
      <c r="BJ771" s="20" t="s">
        <v>80</v>
      </c>
      <c r="BK771" s="219">
        <f>ROUND(I771*H771,2)</f>
        <v>0</v>
      </c>
      <c r="BL771" s="20" t="s">
        <v>147</v>
      </c>
      <c r="BM771" s="218" t="s">
        <v>597</v>
      </c>
    </row>
    <row r="772" s="2" customFormat="1">
      <c r="A772" s="41"/>
      <c r="B772" s="42"/>
      <c r="C772" s="43"/>
      <c r="D772" s="220" t="s">
        <v>137</v>
      </c>
      <c r="E772" s="43"/>
      <c r="F772" s="221" t="s">
        <v>598</v>
      </c>
      <c r="G772" s="43"/>
      <c r="H772" s="43"/>
      <c r="I772" s="222"/>
      <c r="J772" s="43"/>
      <c r="K772" s="43"/>
      <c r="L772" s="47"/>
      <c r="M772" s="223"/>
      <c r="N772" s="224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T772" s="20" t="s">
        <v>137</v>
      </c>
      <c r="AU772" s="20" t="s">
        <v>82</v>
      </c>
    </row>
    <row r="773" s="2" customFormat="1">
      <c r="A773" s="41"/>
      <c r="B773" s="42"/>
      <c r="C773" s="43"/>
      <c r="D773" s="225" t="s">
        <v>139</v>
      </c>
      <c r="E773" s="43"/>
      <c r="F773" s="226" t="s">
        <v>599</v>
      </c>
      <c r="G773" s="43"/>
      <c r="H773" s="43"/>
      <c r="I773" s="222"/>
      <c r="J773" s="43"/>
      <c r="K773" s="43"/>
      <c r="L773" s="47"/>
      <c r="M773" s="223"/>
      <c r="N773" s="224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139</v>
      </c>
      <c r="AU773" s="20" t="s">
        <v>82</v>
      </c>
    </row>
    <row r="774" s="13" customFormat="1">
      <c r="A774" s="13"/>
      <c r="B774" s="227"/>
      <c r="C774" s="228"/>
      <c r="D774" s="220" t="s">
        <v>141</v>
      </c>
      <c r="E774" s="229" t="s">
        <v>19</v>
      </c>
      <c r="F774" s="230" t="s">
        <v>144</v>
      </c>
      <c r="G774" s="228"/>
      <c r="H774" s="229" t="s">
        <v>19</v>
      </c>
      <c r="I774" s="231"/>
      <c r="J774" s="228"/>
      <c r="K774" s="228"/>
      <c r="L774" s="232"/>
      <c r="M774" s="233"/>
      <c r="N774" s="234"/>
      <c r="O774" s="234"/>
      <c r="P774" s="234"/>
      <c r="Q774" s="234"/>
      <c r="R774" s="234"/>
      <c r="S774" s="234"/>
      <c r="T774" s="23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6" t="s">
        <v>141</v>
      </c>
      <c r="AU774" s="236" t="s">
        <v>82</v>
      </c>
      <c r="AV774" s="13" t="s">
        <v>80</v>
      </c>
      <c r="AW774" s="13" t="s">
        <v>33</v>
      </c>
      <c r="AX774" s="13" t="s">
        <v>72</v>
      </c>
      <c r="AY774" s="236" t="s">
        <v>128</v>
      </c>
    </row>
    <row r="775" s="14" customFormat="1">
      <c r="A775" s="14"/>
      <c r="B775" s="237"/>
      <c r="C775" s="238"/>
      <c r="D775" s="220" t="s">
        <v>141</v>
      </c>
      <c r="E775" s="239" t="s">
        <v>19</v>
      </c>
      <c r="F775" s="240" t="s">
        <v>210</v>
      </c>
      <c r="G775" s="238"/>
      <c r="H775" s="241">
        <v>18.359999999999999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141</v>
      </c>
      <c r="AU775" s="247" t="s">
        <v>82</v>
      </c>
      <c r="AV775" s="14" t="s">
        <v>82</v>
      </c>
      <c r="AW775" s="14" t="s">
        <v>33</v>
      </c>
      <c r="AX775" s="14" t="s">
        <v>72</v>
      </c>
      <c r="AY775" s="247" t="s">
        <v>128</v>
      </c>
    </row>
    <row r="776" s="14" customFormat="1">
      <c r="A776" s="14"/>
      <c r="B776" s="237"/>
      <c r="C776" s="238"/>
      <c r="D776" s="220" t="s">
        <v>141</v>
      </c>
      <c r="E776" s="239" t="s">
        <v>19</v>
      </c>
      <c r="F776" s="240" t="s">
        <v>211</v>
      </c>
      <c r="G776" s="238"/>
      <c r="H776" s="241">
        <v>36.090000000000003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7" t="s">
        <v>141</v>
      </c>
      <c r="AU776" s="247" t="s">
        <v>82</v>
      </c>
      <c r="AV776" s="14" t="s">
        <v>82</v>
      </c>
      <c r="AW776" s="14" t="s">
        <v>33</v>
      </c>
      <c r="AX776" s="14" t="s">
        <v>72</v>
      </c>
      <c r="AY776" s="247" t="s">
        <v>128</v>
      </c>
    </row>
    <row r="777" s="14" customFormat="1">
      <c r="A777" s="14"/>
      <c r="B777" s="237"/>
      <c r="C777" s="238"/>
      <c r="D777" s="220" t="s">
        <v>141</v>
      </c>
      <c r="E777" s="239" t="s">
        <v>19</v>
      </c>
      <c r="F777" s="240" t="s">
        <v>212</v>
      </c>
      <c r="G777" s="238"/>
      <c r="H777" s="241">
        <v>10.92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7" t="s">
        <v>141</v>
      </c>
      <c r="AU777" s="247" t="s">
        <v>82</v>
      </c>
      <c r="AV777" s="14" t="s">
        <v>82</v>
      </c>
      <c r="AW777" s="14" t="s">
        <v>33</v>
      </c>
      <c r="AX777" s="14" t="s">
        <v>72</v>
      </c>
      <c r="AY777" s="247" t="s">
        <v>128</v>
      </c>
    </row>
    <row r="778" s="14" customFormat="1">
      <c r="A778" s="14"/>
      <c r="B778" s="237"/>
      <c r="C778" s="238"/>
      <c r="D778" s="220" t="s">
        <v>141</v>
      </c>
      <c r="E778" s="239" t="s">
        <v>19</v>
      </c>
      <c r="F778" s="240" t="s">
        <v>213</v>
      </c>
      <c r="G778" s="238"/>
      <c r="H778" s="241">
        <v>6.4500000000000002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7" t="s">
        <v>141</v>
      </c>
      <c r="AU778" s="247" t="s">
        <v>82</v>
      </c>
      <c r="AV778" s="14" t="s">
        <v>82</v>
      </c>
      <c r="AW778" s="14" t="s">
        <v>33</v>
      </c>
      <c r="AX778" s="14" t="s">
        <v>72</v>
      </c>
      <c r="AY778" s="247" t="s">
        <v>128</v>
      </c>
    </row>
    <row r="779" s="14" customFormat="1">
      <c r="A779" s="14"/>
      <c r="B779" s="237"/>
      <c r="C779" s="238"/>
      <c r="D779" s="220" t="s">
        <v>141</v>
      </c>
      <c r="E779" s="239" t="s">
        <v>19</v>
      </c>
      <c r="F779" s="240" t="s">
        <v>214</v>
      </c>
      <c r="G779" s="238"/>
      <c r="H779" s="241">
        <v>6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7" t="s">
        <v>141</v>
      </c>
      <c r="AU779" s="247" t="s">
        <v>82</v>
      </c>
      <c r="AV779" s="14" t="s">
        <v>82</v>
      </c>
      <c r="AW779" s="14" t="s">
        <v>33</v>
      </c>
      <c r="AX779" s="14" t="s">
        <v>72</v>
      </c>
      <c r="AY779" s="247" t="s">
        <v>128</v>
      </c>
    </row>
    <row r="780" s="14" customFormat="1">
      <c r="A780" s="14"/>
      <c r="B780" s="237"/>
      <c r="C780" s="238"/>
      <c r="D780" s="220" t="s">
        <v>141</v>
      </c>
      <c r="E780" s="239" t="s">
        <v>19</v>
      </c>
      <c r="F780" s="240" t="s">
        <v>215</v>
      </c>
      <c r="G780" s="238"/>
      <c r="H780" s="241">
        <v>22.32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7" t="s">
        <v>141</v>
      </c>
      <c r="AU780" s="247" t="s">
        <v>82</v>
      </c>
      <c r="AV780" s="14" t="s">
        <v>82</v>
      </c>
      <c r="AW780" s="14" t="s">
        <v>33</v>
      </c>
      <c r="AX780" s="14" t="s">
        <v>72</v>
      </c>
      <c r="AY780" s="247" t="s">
        <v>128</v>
      </c>
    </row>
    <row r="781" s="16" customFormat="1">
      <c r="A781" s="16"/>
      <c r="B781" s="259"/>
      <c r="C781" s="260"/>
      <c r="D781" s="220" t="s">
        <v>141</v>
      </c>
      <c r="E781" s="261" t="s">
        <v>19</v>
      </c>
      <c r="F781" s="262" t="s">
        <v>187</v>
      </c>
      <c r="G781" s="260"/>
      <c r="H781" s="263">
        <v>100.14000000000002</v>
      </c>
      <c r="I781" s="264"/>
      <c r="J781" s="260"/>
      <c r="K781" s="260"/>
      <c r="L781" s="265"/>
      <c r="M781" s="266"/>
      <c r="N781" s="267"/>
      <c r="O781" s="267"/>
      <c r="P781" s="267"/>
      <c r="Q781" s="267"/>
      <c r="R781" s="267"/>
      <c r="S781" s="267"/>
      <c r="T781" s="268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T781" s="269" t="s">
        <v>141</v>
      </c>
      <c r="AU781" s="269" t="s">
        <v>82</v>
      </c>
      <c r="AV781" s="16" t="s">
        <v>162</v>
      </c>
      <c r="AW781" s="16" t="s">
        <v>33</v>
      </c>
      <c r="AX781" s="16" t="s">
        <v>72</v>
      </c>
      <c r="AY781" s="269" t="s">
        <v>128</v>
      </c>
    </row>
    <row r="782" s="13" customFormat="1">
      <c r="A782" s="13"/>
      <c r="B782" s="227"/>
      <c r="C782" s="228"/>
      <c r="D782" s="220" t="s">
        <v>141</v>
      </c>
      <c r="E782" s="229" t="s">
        <v>19</v>
      </c>
      <c r="F782" s="230" t="s">
        <v>146</v>
      </c>
      <c r="G782" s="228"/>
      <c r="H782" s="229" t="s">
        <v>19</v>
      </c>
      <c r="I782" s="231"/>
      <c r="J782" s="228"/>
      <c r="K782" s="228"/>
      <c r="L782" s="232"/>
      <c r="M782" s="233"/>
      <c r="N782" s="234"/>
      <c r="O782" s="234"/>
      <c r="P782" s="234"/>
      <c r="Q782" s="234"/>
      <c r="R782" s="234"/>
      <c r="S782" s="234"/>
      <c r="T782" s="23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6" t="s">
        <v>141</v>
      </c>
      <c r="AU782" s="236" t="s">
        <v>82</v>
      </c>
      <c r="AV782" s="13" t="s">
        <v>80</v>
      </c>
      <c r="AW782" s="13" t="s">
        <v>33</v>
      </c>
      <c r="AX782" s="13" t="s">
        <v>72</v>
      </c>
      <c r="AY782" s="236" t="s">
        <v>128</v>
      </c>
    </row>
    <row r="783" s="14" customFormat="1">
      <c r="A783" s="14"/>
      <c r="B783" s="237"/>
      <c r="C783" s="238"/>
      <c r="D783" s="220" t="s">
        <v>141</v>
      </c>
      <c r="E783" s="239" t="s">
        <v>19</v>
      </c>
      <c r="F783" s="240" t="s">
        <v>216</v>
      </c>
      <c r="G783" s="238"/>
      <c r="H783" s="241">
        <v>36.600000000000001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7" t="s">
        <v>141</v>
      </c>
      <c r="AU783" s="247" t="s">
        <v>82</v>
      </c>
      <c r="AV783" s="14" t="s">
        <v>82</v>
      </c>
      <c r="AW783" s="14" t="s">
        <v>33</v>
      </c>
      <c r="AX783" s="14" t="s">
        <v>72</v>
      </c>
      <c r="AY783" s="247" t="s">
        <v>128</v>
      </c>
    </row>
    <row r="784" s="14" customFormat="1">
      <c r="A784" s="14"/>
      <c r="B784" s="237"/>
      <c r="C784" s="238"/>
      <c r="D784" s="220" t="s">
        <v>141</v>
      </c>
      <c r="E784" s="239" t="s">
        <v>19</v>
      </c>
      <c r="F784" s="240" t="s">
        <v>217</v>
      </c>
      <c r="G784" s="238"/>
      <c r="H784" s="241">
        <v>11.01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7" t="s">
        <v>141</v>
      </c>
      <c r="AU784" s="247" t="s">
        <v>82</v>
      </c>
      <c r="AV784" s="14" t="s">
        <v>82</v>
      </c>
      <c r="AW784" s="14" t="s">
        <v>33</v>
      </c>
      <c r="AX784" s="14" t="s">
        <v>72</v>
      </c>
      <c r="AY784" s="247" t="s">
        <v>128</v>
      </c>
    </row>
    <row r="785" s="14" customFormat="1">
      <c r="A785" s="14"/>
      <c r="B785" s="237"/>
      <c r="C785" s="238"/>
      <c r="D785" s="220" t="s">
        <v>141</v>
      </c>
      <c r="E785" s="239" t="s">
        <v>19</v>
      </c>
      <c r="F785" s="240" t="s">
        <v>218</v>
      </c>
      <c r="G785" s="238"/>
      <c r="H785" s="241">
        <v>6.2699999999999996</v>
      </c>
      <c r="I785" s="242"/>
      <c r="J785" s="238"/>
      <c r="K785" s="238"/>
      <c r="L785" s="243"/>
      <c r="M785" s="244"/>
      <c r="N785" s="245"/>
      <c r="O785" s="245"/>
      <c r="P785" s="245"/>
      <c r="Q785" s="245"/>
      <c r="R785" s="245"/>
      <c r="S785" s="245"/>
      <c r="T785" s="24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7" t="s">
        <v>141</v>
      </c>
      <c r="AU785" s="247" t="s">
        <v>82</v>
      </c>
      <c r="AV785" s="14" t="s">
        <v>82</v>
      </c>
      <c r="AW785" s="14" t="s">
        <v>33</v>
      </c>
      <c r="AX785" s="14" t="s">
        <v>72</v>
      </c>
      <c r="AY785" s="247" t="s">
        <v>128</v>
      </c>
    </row>
    <row r="786" s="14" customFormat="1">
      <c r="A786" s="14"/>
      <c r="B786" s="237"/>
      <c r="C786" s="238"/>
      <c r="D786" s="220" t="s">
        <v>141</v>
      </c>
      <c r="E786" s="239" t="s">
        <v>19</v>
      </c>
      <c r="F786" s="240" t="s">
        <v>219</v>
      </c>
      <c r="G786" s="238"/>
      <c r="H786" s="241">
        <v>24.239999999999998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7" t="s">
        <v>141</v>
      </c>
      <c r="AU786" s="247" t="s">
        <v>82</v>
      </c>
      <c r="AV786" s="14" t="s">
        <v>82</v>
      </c>
      <c r="AW786" s="14" t="s">
        <v>33</v>
      </c>
      <c r="AX786" s="14" t="s">
        <v>72</v>
      </c>
      <c r="AY786" s="247" t="s">
        <v>128</v>
      </c>
    </row>
    <row r="787" s="14" customFormat="1">
      <c r="A787" s="14"/>
      <c r="B787" s="237"/>
      <c r="C787" s="238"/>
      <c r="D787" s="220" t="s">
        <v>141</v>
      </c>
      <c r="E787" s="239" t="s">
        <v>19</v>
      </c>
      <c r="F787" s="240" t="s">
        <v>220</v>
      </c>
      <c r="G787" s="238"/>
      <c r="H787" s="241">
        <v>17.620000000000001</v>
      </c>
      <c r="I787" s="242"/>
      <c r="J787" s="238"/>
      <c r="K787" s="238"/>
      <c r="L787" s="243"/>
      <c r="M787" s="244"/>
      <c r="N787" s="245"/>
      <c r="O787" s="245"/>
      <c r="P787" s="245"/>
      <c r="Q787" s="245"/>
      <c r="R787" s="245"/>
      <c r="S787" s="245"/>
      <c r="T787" s="24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7" t="s">
        <v>141</v>
      </c>
      <c r="AU787" s="247" t="s">
        <v>82</v>
      </c>
      <c r="AV787" s="14" t="s">
        <v>82</v>
      </c>
      <c r="AW787" s="14" t="s">
        <v>33</v>
      </c>
      <c r="AX787" s="14" t="s">
        <v>72</v>
      </c>
      <c r="AY787" s="247" t="s">
        <v>128</v>
      </c>
    </row>
    <row r="788" s="16" customFormat="1">
      <c r="A788" s="16"/>
      <c r="B788" s="259"/>
      <c r="C788" s="260"/>
      <c r="D788" s="220" t="s">
        <v>141</v>
      </c>
      <c r="E788" s="261" t="s">
        <v>19</v>
      </c>
      <c r="F788" s="262" t="s">
        <v>187</v>
      </c>
      <c r="G788" s="260"/>
      <c r="H788" s="263">
        <v>95.739999999999995</v>
      </c>
      <c r="I788" s="264"/>
      <c r="J788" s="260"/>
      <c r="K788" s="260"/>
      <c r="L788" s="265"/>
      <c r="M788" s="266"/>
      <c r="N788" s="267"/>
      <c r="O788" s="267"/>
      <c r="P788" s="267"/>
      <c r="Q788" s="267"/>
      <c r="R788" s="267"/>
      <c r="S788" s="267"/>
      <c r="T788" s="268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T788" s="269" t="s">
        <v>141</v>
      </c>
      <c r="AU788" s="269" t="s">
        <v>82</v>
      </c>
      <c r="AV788" s="16" t="s">
        <v>162</v>
      </c>
      <c r="AW788" s="16" t="s">
        <v>33</v>
      </c>
      <c r="AX788" s="16" t="s">
        <v>72</v>
      </c>
      <c r="AY788" s="269" t="s">
        <v>128</v>
      </c>
    </row>
    <row r="789" s="13" customFormat="1">
      <c r="A789" s="13"/>
      <c r="B789" s="227"/>
      <c r="C789" s="228"/>
      <c r="D789" s="220" t="s">
        <v>141</v>
      </c>
      <c r="E789" s="229" t="s">
        <v>19</v>
      </c>
      <c r="F789" s="230" t="s">
        <v>148</v>
      </c>
      <c r="G789" s="228"/>
      <c r="H789" s="229" t="s">
        <v>19</v>
      </c>
      <c r="I789" s="231"/>
      <c r="J789" s="228"/>
      <c r="K789" s="228"/>
      <c r="L789" s="232"/>
      <c r="M789" s="233"/>
      <c r="N789" s="234"/>
      <c r="O789" s="234"/>
      <c r="P789" s="234"/>
      <c r="Q789" s="234"/>
      <c r="R789" s="234"/>
      <c r="S789" s="234"/>
      <c r="T789" s="23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6" t="s">
        <v>141</v>
      </c>
      <c r="AU789" s="236" t="s">
        <v>82</v>
      </c>
      <c r="AV789" s="13" t="s">
        <v>80</v>
      </c>
      <c r="AW789" s="13" t="s">
        <v>33</v>
      </c>
      <c r="AX789" s="13" t="s">
        <v>72</v>
      </c>
      <c r="AY789" s="236" t="s">
        <v>128</v>
      </c>
    </row>
    <row r="790" s="14" customFormat="1">
      <c r="A790" s="14"/>
      <c r="B790" s="237"/>
      <c r="C790" s="238"/>
      <c r="D790" s="220" t="s">
        <v>141</v>
      </c>
      <c r="E790" s="239" t="s">
        <v>19</v>
      </c>
      <c r="F790" s="240" t="s">
        <v>221</v>
      </c>
      <c r="G790" s="238"/>
      <c r="H790" s="241">
        <v>36.18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7" t="s">
        <v>141</v>
      </c>
      <c r="AU790" s="247" t="s">
        <v>82</v>
      </c>
      <c r="AV790" s="14" t="s">
        <v>82</v>
      </c>
      <c r="AW790" s="14" t="s">
        <v>33</v>
      </c>
      <c r="AX790" s="14" t="s">
        <v>72</v>
      </c>
      <c r="AY790" s="247" t="s">
        <v>128</v>
      </c>
    </row>
    <row r="791" s="14" customFormat="1">
      <c r="A791" s="14"/>
      <c r="B791" s="237"/>
      <c r="C791" s="238"/>
      <c r="D791" s="220" t="s">
        <v>141</v>
      </c>
      <c r="E791" s="239" t="s">
        <v>19</v>
      </c>
      <c r="F791" s="240" t="s">
        <v>217</v>
      </c>
      <c r="G791" s="238"/>
      <c r="H791" s="241">
        <v>11.01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7" t="s">
        <v>141</v>
      </c>
      <c r="AU791" s="247" t="s">
        <v>82</v>
      </c>
      <c r="AV791" s="14" t="s">
        <v>82</v>
      </c>
      <c r="AW791" s="14" t="s">
        <v>33</v>
      </c>
      <c r="AX791" s="14" t="s">
        <v>72</v>
      </c>
      <c r="AY791" s="247" t="s">
        <v>128</v>
      </c>
    </row>
    <row r="792" s="14" customFormat="1">
      <c r="A792" s="14"/>
      <c r="B792" s="237"/>
      <c r="C792" s="238"/>
      <c r="D792" s="220" t="s">
        <v>141</v>
      </c>
      <c r="E792" s="239" t="s">
        <v>19</v>
      </c>
      <c r="F792" s="240" t="s">
        <v>218</v>
      </c>
      <c r="G792" s="238"/>
      <c r="H792" s="241">
        <v>6.2699999999999996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7" t="s">
        <v>141</v>
      </c>
      <c r="AU792" s="247" t="s">
        <v>82</v>
      </c>
      <c r="AV792" s="14" t="s">
        <v>82</v>
      </c>
      <c r="AW792" s="14" t="s">
        <v>33</v>
      </c>
      <c r="AX792" s="14" t="s">
        <v>72</v>
      </c>
      <c r="AY792" s="247" t="s">
        <v>128</v>
      </c>
    </row>
    <row r="793" s="14" customFormat="1">
      <c r="A793" s="14"/>
      <c r="B793" s="237"/>
      <c r="C793" s="238"/>
      <c r="D793" s="220" t="s">
        <v>141</v>
      </c>
      <c r="E793" s="239" t="s">
        <v>19</v>
      </c>
      <c r="F793" s="240" t="s">
        <v>222</v>
      </c>
      <c r="G793" s="238"/>
      <c r="H793" s="241">
        <v>23.969999999999999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7" t="s">
        <v>141</v>
      </c>
      <c r="AU793" s="247" t="s">
        <v>82</v>
      </c>
      <c r="AV793" s="14" t="s">
        <v>82</v>
      </c>
      <c r="AW793" s="14" t="s">
        <v>33</v>
      </c>
      <c r="AX793" s="14" t="s">
        <v>72</v>
      </c>
      <c r="AY793" s="247" t="s">
        <v>128</v>
      </c>
    </row>
    <row r="794" s="14" customFormat="1">
      <c r="A794" s="14"/>
      <c r="B794" s="237"/>
      <c r="C794" s="238"/>
      <c r="D794" s="220" t="s">
        <v>141</v>
      </c>
      <c r="E794" s="239" t="s">
        <v>19</v>
      </c>
      <c r="F794" s="240" t="s">
        <v>223</v>
      </c>
      <c r="G794" s="238"/>
      <c r="H794" s="241">
        <v>16.420000000000002</v>
      </c>
      <c r="I794" s="242"/>
      <c r="J794" s="238"/>
      <c r="K794" s="238"/>
      <c r="L794" s="243"/>
      <c r="M794" s="244"/>
      <c r="N794" s="245"/>
      <c r="O794" s="245"/>
      <c r="P794" s="245"/>
      <c r="Q794" s="245"/>
      <c r="R794" s="245"/>
      <c r="S794" s="245"/>
      <c r="T794" s="24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7" t="s">
        <v>141</v>
      </c>
      <c r="AU794" s="247" t="s">
        <v>82</v>
      </c>
      <c r="AV794" s="14" t="s">
        <v>82</v>
      </c>
      <c r="AW794" s="14" t="s">
        <v>33</v>
      </c>
      <c r="AX794" s="14" t="s">
        <v>72</v>
      </c>
      <c r="AY794" s="247" t="s">
        <v>128</v>
      </c>
    </row>
    <row r="795" s="16" customFormat="1">
      <c r="A795" s="16"/>
      <c r="B795" s="259"/>
      <c r="C795" s="260"/>
      <c r="D795" s="220" t="s">
        <v>141</v>
      </c>
      <c r="E795" s="261" t="s">
        <v>19</v>
      </c>
      <c r="F795" s="262" t="s">
        <v>187</v>
      </c>
      <c r="G795" s="260"/>
      <c r="H795" s="263">
        <v>93.849999999999994</v>
      </c>
      <c r="I795" s="264"/>
      <c r="J795" s="260"/>
      <c r="K795" s="260"/>
      <c r="L795" s="265"/>
      <c r="M795" s="266"/>
      <c r="N795" s="267"/>
      <c r="O795" s="267"/>
      <c r="P795" s="267"/>
      <c r="Q795" s="267"/>
      <c r="R795" s="267"/>
      <c r="S795" s="267"/>
      <c r="T795" s="268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T795" s="269" t="s">
        <v>141</v>
      </c>
      <c r="AU795" s="269" t="s">
        <v>82</v>
      </c>
      <c r="AV795" s="16" t="s">
        <v>162</v>
      </c>
      <c r="AW795" s="16" t="s">
        <v>33</v>
      </c>
      <c r="AX795" s="16" t="s">
        <v>72</v>
      </c>
      <c r="AY795" s="269" t="s">
        <v>128</v>
      </c>
    </row>
    <row r="796" s="13" customFormat="1">
      <c r="A796" s="13"/>
      <c r="B796" s="227"/>
      <c r="C796" s="228"/>
      <c r="D796" s="220" t="s">
        <v>141</v>
      </c>
      <c r="E796" s="229" t="s">
        <v>19</v>
      </c>
      <c r="F796" s="230" t="s">
        <v>196</v>
      </c>
      <c r="G796" s="228"/>
      <c r="H796" s="229" t="s">
        <v>19</v>
      </c>
      <c r="I796" s="231"/>
      <c r="J796" s="228"/>
      <c r="K796" s="228"/>
      <c r="L796" s="232"/>
      <c r="M796" s="233"/>
      <c r="N796" s="234"/>
      <c r="O796" s="234"/>
      <c r="P796" s="234"/>
      <c r="Q796" s="234"/>
      <c r="R796" s="234"/>
      <c r="S796" s="234"/>
      <c r="T796" s="23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6" t="s">
        <v>141</v>
      </c>
      <c r="AU796" s="236" t="s">
        <v>82</v>
      </c>
      <c r="AV796" s="13" t="s">
        <v>80</v>
      </c>
      <c r="AW796" s="13" t="s">
        <v>33</v>
      </c>
      <c r="AX796" s="13" t="s">
        <v>72</v>
      </c>
      <c r="AY796" s="236" t="s">
        <v>128</v>
      </c>
    </row>
    <row r="797" s="14" customFormat="1">
      <c r="A797" s="14"/>
      <c r="B797" s="237"/>
      <c r="C797" s="238"/>
      <c r="D797" s="220" t="s">
        <v>141</v>
      </c>
      <c r="E797" s="239" t="s">
        <v>19</v>
      </c>
      <c r="F797" s="240" t="s">
        <v>198</v>
      </c>
      <c r="G797" s="238"/>
      <c r="H797" s="241">
        <v>3.4350000000000001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7" t="s">
        <v>141</v>
      </c>
      <c r="AU797" s="247" t="s">
        <v>82</v>
      </c>
      <c r="AV797" s="14" t="s">
        <v>82</v>
      </c>
      <c r="AW797" s="14" t="s">
        <v>33</v>
      </c>
      <c r="AX797" s="14" t="s">
        <v>72</v>
      </c>
      <c r="AY797" s="247" t="s">
        <v>128</v>
      </c>
    </row>
    <row r="798" s="16" customFormat="1">
      <c r="A798" s="16"/>
      <c r="B798" s="259"/>
      <c r="C798" s="260"/>
      <c r="D798" s="220" t="s">
        <v>141</v>
      </c>
      <c r="E798" s="261" t="s">
        <v>19</v>
      </c>
      <c r="F798" s="262" t="s">
        <v>187</v>
      </c>
      <c r="G798" s="260"/>
      <c r="H798" s="263">
        <v>3.4350000000000001</v>
      </c>
      <c r="I798" s="264"/>
      <c r="J798" s="260"/>
      <c r="K798" s="260"/>
      <c r="L798" s="265"/>
      <c r="M798" s="266"/>
      <c r="N798" s="267"/>
      <c r="O798" s="267"/>
      <c r="P798" s="267"/>
      <c r="Q798" s="267"/>
      <c r="R798" s="267"/>
      <c r="S798" s="267"/>
      <c r="T798" s="268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T798" s="269" t="s">
        <v>141</v>
      </c>
      <c r="AU798" s="269" t="s">
        <v>82</v>
      </c>
      <c r="AV798" s="16" t="s">
        <v>162</v>
      </c>
      <c r="AW798" s="16" t="s">
        <v>33</v>
      </c>
      <c r="AX798" s="16" t="s">
        <v>72</v>
      </c>
      <c r="AY798" s="269" t="s">
        <v>128</v>
      </c>
    </row>
    <row r="799" s="15" customFormat="1">
      <c r="A799" s="15"/>
      <c r="B799" s="248"/>
      <c r="C799" s="249"/>
      <c r="D799" s="220" t="s">
        <v>141</v>
      </c>
      <c r="E799" s="250" t="s">
        <v>19</v>
      </c>
      <c r="F799" s="251" t="s">
        <v>150</v>
      </c>
      <c r="G799" s="249"/>
      <c r="H799" s="252">
        <v>293.16500000000008</v>
      </c>
      <c r="I799" s="253"/>
      <c r="J799" s="249"/>
      <c r="K799" s="249"/>
      <c r="L799" s="254"/>
      <c r="M799" s="255"/>
      <c r="N799" s="256"/>
      <c r="O799" s="256"/>
      <c r="P799" s="256"/>
      <c r="Q799" s="256"/>
      <c r="R799" s="256"/>
      <c r="S799" s="256"/>
      <c r="T799" s="257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58" t="s">
        <v>141</v>
      </c>
      <c r="AU799" s="258" t="s">
        <v>82</v>
      </c>
      <c r="AV799" s="15" t="s">
        <v>129</v>
      </c>
      <c r="AW799" s="15" t="s">
        <v>33</v>
      </c>
      <c r="AX799" s="15" t="s">
        <v>80</v>
      </c>
      <c r="AY799" s="258" t="s">
        <v>128</v>
      </c>
    </row>
    <row r="800" s="2" customFormat="1" ht="24.15" customHeight="1">
      <c r="A800" s="41"/>
      <c r="B800" s="42"/>
      <c r="C800" s="270" t="s">
        <v>600</v>
      </c>
      <c r="D800" s="270" t="s">
        <v>387</v>
      </c>
      <c r="E800" s="271" t="s">
        <v>601</v>
      </c>
      <c r="F800" s="272" t="s">
        <v>602</v>
      </c>
      <c r="G800" s="273" t="s">
        <v>155</v>
      </c>
      <c r="H800" s="274">
        <v>322.48200000000003</v>
      </c>
      <c r="I800" s="275"/>
      <c r="J800" s="276">
        <f>ROUND(I800*H800,2)</f>
        <v>0</v>
      </c>
      <c r="K800" s="272" t="s">
        <v>135</v>
      </c>
      <c r="L800" s="277"/>
      <c r="M800" s="278" t="s">
        <v>19</v>
      </c>
      <c r="N800" s="279" t="s">
        <v>43</v>
      </c>
      <c r="O800" s="87"/>
      <c r="P800" s="216">
        <f>O800*H800</f>
        <v>0</v>
      </c>
      <c r="Q800" s="216">
        <v>0.012800000000000001</v>
      </c>
      <c r="R800" s="216">
        <f>Q800*H800</f>
        <v>4.1277696000000006</v>
      </c>
      <c r="S800" s="216">
        <v>0</v>
      </c>
      <c r="T800" s="217">
        <f>S800*H800</f>
        <v>0</v>
      </c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R800" s="218" t="s">
        <v>390</v>
      </c>
      <c r="AT800" s="218" t="s">
        <v>387</v>
      </c>
      <c r="AU800" s="218" t="s">
        <v>82</v>
      </c>
      <c r="AY800" s="20" t="s">
        <v>128</v>
      </c>
      <c r="BE800" s="219">
        <f>IF(N800="základní",J800,0)</f>
        <v>0</v>
      </c>
      <c r="BF800" s="219">
        <f>IF(N800="snížená",J800,0)</f>
        <v>0</v>
      </c>
      <c r="BG800" s="219">
        <f>IF(N800="zákl. přenesená",J800,0)</f>
        <v>0</v>
      </c>
      <c r="BH800" s="219">
        <f>IF(N800="sníž. přenesená",J800,0)</f>
        <v>0</v>
      </c>
      <c r="BI800" s="219">
        <f>IF(N800="nulová",J800,0)</f>
        <v>0</v>
      </c>
      <c r="BJ800" s="20" t="s">
        <v>80</v>
      </c>
      <c r="BK800" s="219">
        <f>ROUND(I800*H800,2)</f>
        <v>0</v>
      </c>
      <c r="BL800" s="20" t="s">
        <v>147</v>
      </c>
      <c r="BM800" s="218" t="s">
        <v>603</v>
      </c>
    </row>
    <row r="801" s="2" customFormat="1">
      <c r="A801" s="41"/>
      <c r="B801" s="42"/>
      <c r="C801" s="43"/>
      <c r="D801" s="220" t="s">
        <v>137</v>
      </c>
      <c r="E801" s="43"/>
      <c r="F801" s="221" t="s">
        <v>602</v>
      </c>
      <c r="G801" s="43"/>
      <c r="H801" s="43"/>
      <c r="I801" s="222"/>
      <c r="J801" s="43"/>
      <c r="K801" s="43"/>
      <c r="L801" s="47"/>
      <c r="M801" s="223"/>
      <c r="N801" s="22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137</v>
      </c>
      <c r="AU801" s="20" t="s">
        <v>82</v>
      </c>
    </row>
    <row r="802" s="13" customFormat="1">
      <c r="A802" s="13"/>
      <c r="B802" s="227"/>
      <c r="C802" s="228"/>
      <c r="D802" s="220" t="s">
        <v>141</v>
      </c>
      <c r="E802" s="229" t="s">
        <v>19</v>
      </c>
      <c r="F802" s="230" t="s">
        <v>144</v>
      </c>
      <c r="G802" s="228"/>
      <c r="H802" s="229" t="s">
        <v>19</v>
      </c>
      <c r="I802" s="231"/>
      <c r="J802" s="228"/>
      <c r="K802" s="228"/>
      <c r="L802" s="232"/>
      <c r="M802" s="233"/>
      <c r="N802" s="234"/>
      <c r="O802" s="234"/>
      <c r="P802" s="234"/>
      <c r="Q802" s="234"/>
      <c r="R802" s="234"/>
      <c r="S802" s="234"/>
      <c r="T802" s="23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6" t="s">
        <v>141</v>
      </c>
      <c r="AU802" s="236" t="s">
        <v>82</v>
      </c>
      <c r="AV802" s="13" t="s">
        <v>80</v>
      </c>
      <c r="AW802" s="13" t="s">
        <v>33</v>
      </c>
      <c r="AX802" s="13" t="s">
        <v>72</v>
      </c>
      <c r="AY802" s="236" t="s">
        <v>128</v>
      </c>
    </row>
    <row r="803" s="14" customFormat="1">
      <c r="A803" s="14"/>
      <c r="B803" s="237"/>
      <c r="C803" s="238"/>
      <c r="D803" s="220" t="s">
        <v>141</v>
      </c>
      <c r="E803" s="239" t="s">
        <v>19</v>
      </c>
      <c r="F803" s="240" t="s">
        <v>210</v>
      </c>
      <c r="G803" s="238"/>
      <c r="H803" s="241">
        <v>18.359999999999999</v>
      </c>
      <c r="I803" s="242"/>
      <c r="J803" s="238"/>
      <c r="K803" s="238"/>
      <c r="L803" s="243"/>
      <c r="M803" s="244"/>
      <c r="N803" s="245"/>
      <c r="O803" s="245"/>
      <c r="P803" s="245"/>
      <c r="Q803" s="245"/>
      <c r="R803" s="245"/>
      <c r="S803" s="245"/>
      <c r="T803" s="24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7" t="s">
        <v>141</v>
      </c>
      <c r="AU803" s="247" t="s">
        <v>82</v>
      </c>
      <c r="AV803" s="14" t="s">
        <v>82</v>
      </c>
      <c r="AW803" s="14" t="s">
        <v>33</v>
      </c>
      <c r="AX803" s="14" t="s">
        <v>72</v>
      </c>
      <c r="AY803" s="247" t="s">
        <v>128</v>
      </c>
    </row>
    <row r="804" s="14" customFormat="1">
      <c r="A804" s="14"/>
      <c r="B804" s="237"/>
      <c r="C804" s="238"/>
      <c r="D804" s="220" t="s">
        <v>141</v>
      </c>
      <c r="E804" s="239" t="s">
        <v>19</v>
      </c>
      <c r="F804" s="240" t="s">
        <v>211</v>
      </c>
      <c r="G804" s="238"/>
      <c r="H804" s="241">
        <v>36.090000000000003</v>
      </c>
      <c r="I804" s="242"/>
      <c r="J804" s="238"/>
      <c r="K804" s="238"/>
      <c r="L804" s="243"/>
      <c r="M804" s="244"/>
      <c r="N804" s="245"/>
      <c r="O804" s="245"/>
      <c r="P804" s="245"/>
      <c r="Q804" s="245"/>
      <c r="R804" s="245"/>
      <c r="S804" s="245"/>
      <c r="T804" s="24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7" t="s">
        <v>141</v>
      </c>
      <c r="AU804" s="247" t="s">
        <v>82</v>
      </c>
      <c r="AV804" s="14" t="s">
        <v>82</v>
      </c>
      <c r="AW804" s="14" t="s">
        <v>33</v>
      </c>
      <c r="AX804" s="14" t="s">
        <v>72</v>
      </c>
      <c r="AY804" s="247" t="s">
        <v>128</v>
      </c>
    </row>
    <row r="805" s="14" customFormat="1">
      <c r="A805" s="14"/>
      <c r="B805" s="237"/>
      <c r="C805" s="238"/>
      <c r="D805" s="220" t="s">
        <v>141</v>
      </c>
      <c r="E805" s="239" t="s">
        <v>19</v>
      </c>
      <c r="F805" s="240" t="s">
        <v>212</v>
      </c>
      <c r="G805" s="238"/>
      <c r="H805" s="241">
        <v>10.92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7" t="s">
        <v>141</v>
      </c>
      <c r="AU805" s="247" t="s">
        <v>82</v>
      </c>
      <c r="AV805" s="14" t="s">
        <v>82</v>
      </c>
      <c r="AW805" s="14" t="s">
        <v>33</v>
      </c>
      <c r="AX805" s="14" t="s">
        <v>72</v>
      </c>
      <c r="AY805" s="247" t="s">
        <v>128</v>
      </c>
    </row>
    <row r="806" s="14" customFormat="1">
      <c r="A806" s="14"/>
      <c r="B806" s="237"/>
      <c r="C806" s="238"/>
      <c r="D806" s="220" t="s">
        <v>141</v>
      </c>
      <c r="E806" s="239" t="s">
        <v>19</v>
      </c>
      <c r="F806" s="240" t="s">
        <v>213</v>
      </c>
      <c r="G806" s="238"/>
      <c r="H806" s="241">
        <v>6.4500000000000002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7" t="s">
        <v>141</v>
      </c>
      <c r="AU806" s="247" t="s">
        <v>82</v>
      </c>
      <c r="AV806" s="14" t="s">
        <v>82</v>
      </c>
      <c r="AW806" s="14" t="s">
        <v>33</v>
      </c>
      <c r="AX806" s="14" t="s">
        <v>72</v>
      </c>
      <c r="AY806" s="247" t="s">
        <v>128</v>
      </c>
    </row>
    <row r="807" s="14" customFormat="1">
      <c r="A807" s="14"/>
      <c r="B807" s="237"/>
      <c r="C807" s="238"/>
      <c r="D807" s="220" t="s">
        <v>141</v>
      </c>
      <c r="E807" s="239" t="s">
        <v>19</v>
      </c>
      <c r="F807" s="240" t="s">
        <v>214</v>
      </c>
      <c r="G807" s="238"/>
      <c r="H807" s="241">
        <v>6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7" t="s">
        <v>141</v>
      </c>
      <c r="AU807" s="247" t="s">
        <v>82</v>
      </c>
      <c r="AV807" s="14" t="s">
        <v>82</v>
      </c>
      <c r="AW807" s="14" t="s">
        <v>33</v>
      </c>
      <c r="AX807" s="14" t="s">
        <v>72</v>
      </c>
      <c r="AY807" s="247" t="s">
        <v>128</v>
      </c>
    </row>
    <row r="808" s="14" customFormat="1">
      <c r="A808" s="14"/>
      <c r="B808" s="237"/>
      <c r="C808" s="238"/>
      <c r="D808" s="220" t="s">
        <v>141</v>
      </c>
      <c r="E808" s="239" t="s">
        <v>19</v>
      </c>
      <c r="F808" s="240" t="s">
        <v>215</v>
      </c>
      <c r="G808" s="238"/>
      <c r="H808" s="241">
        <v>22.32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7" t="s">
        <v>141</v>
      </c>
      <c r="AU808" s="247" t="s">
        <v>82</v>
      </c>
      <c r="AV808" s="14" t="s">
        <v>82</v>
      </c>
      <c r="AW808" s="14" t="s">
        <v>33</v>
      </c>
      <c r="AX808" s="14" t="s">
        <v>72</v>
      </c>
      <c r="AY808" s="247" t="s">
        <v>128</v>
      </c>
    </row>
    <row r="809" s="16" customFormat="1">
      <c r="A809" s="16"/>
      <c r="B809" s="259"/>
      <c r="C809" s="260"/>
      <c r="D809" s="220" t="s">
        <v>141</v>
      </c>
      <c r="E809" s="261" t="s">
        <v>19</v>
      </c>
      <c r="F809" s="262" t="s">
        <v>187</v>
      </c>
      <c r="G809" s="260"/>
      <c r="H809" s="263">
        <v>100.14000000000002</v>
      </c>
      <c r="I809" s="264"/>
      <c r="J809" s="260"/>
      <c r="K809" s="260"/>
      <c r="L809" s="265"/>
      <c r="M809" s="266"/>
      <c r="N809" s="267"/>
      <c r="O809" s="267"/>
      <c r="P809" s="267"/>
      <c r="Q809" s="267"/>
      <c r="R809" s="267"/>
      <c r="S809" s="267"/>
      <c r="T809" s="268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T809" s="269" t="s">
        <v>141</v>
      </c>
      <c r="AU809" s="269" t="s">
        <v>82</v>
      </c>
      <c r="AV809" s="16" t="s">
        <v>162</v>
      </c>
      <c r="AW809" s="16" t="s">
        <v>33</v>
      </c>
      <c r="AX809" s="16" t="s">
        <v>72</v>
      </c>
      <c r="AY809" s="269" t="s">
        <v>128</v>
      </c>
    </row>
    <row r="810" s="13" customFormat="1">
      <c r="A810" s="13"/>
      <c r="B810" s="227"/>
      <c r="C810" s="228"/>
      <c r="D810" s="220" t="s">
        <v>141</v>
      </c>
      <c r="E810" s="229" t="s">
        <v>19</v>
      </c>
      <c r="F810" s="230" t="s">
        <v>146</v>
      </c>
      <c r="G810" s="228"/>
      <c r="H810" s="229" t="s">
        <v>19</v>
      </c>
      <c r="I810" s="231"/>
      <c r="J810" s="228"/>
      <c r="K810" s="228"/>
      <c r="L810" s="232"/>
      <c r="M810" s="233"/>
      <c r="N810" s="234"/>
      <c r="O810" s="234"/>
      <c r="P810" s="234"/>
      <c r="Q810" s="234"/>
      <c r="R810" s="234"/>
      <c r="S810" s="234"/>
      <c r="T810" s="23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6" t="s">
        <v>141</v>
      </c>
      <c r="AU810" s="236" t="s">
        <v>82</v>
      </c>
      <c r="AV810" s="13" t="s">
        <v>80</v>
      </c>
      <c r="AW810" s="13" t="s">
        <v>33</v>
      </c>
      <c r="AX810" s="13" t="s">
        <v>72</v>
      </c>
      <c r="AY810" s="236" t="s">
        <v>128</v>
      </c>
    </row>
    <row r="811" s="14" customFormat="1">
      <c r="A811" s="14"/>
      <c r="B811" s="237"/>
      <c r="C811" s="238"/>
      <c r="D811" s="220" t="s">
        <v>141</v>
      </c>
      <c r="E811" s="239" t="s">
        <v>19</v>
      </c>
      <c r="F811" s="240" t="s">
        <v>216</v>
      </c>
      <c r="G811" s="238"/>
      <c r="H811" s="241">
        <v>36.600000000000001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7" t="s">
        <v>141</v>
      </c>
      <c r="AU811" s="247" t="s">
        <v>82</v>
      </c>
      <c r="AV811" s="14" t="s">
        <v>82</v>
      </c>
      <c r="AW811" s="14" t="s">
        <v>33</v>
      </c>
      <c r="AX811" s="14" t="s">
        <v>72</v>
      </c>
      <c r="AY811" s="247" t="s">
        <v>128</v>
      </c>
    </row>
    <row r="812" s="14" customFormat="1">
      <c r="A812" s="14"/>
      <c r="B812" s="237"/>
      <c r="C812" s="238"/>
      <c r="D812" s="220" t="s">
        <v>141</v>
      </c>
      <c r="E812" s="239" t="s">
        <v>19</v>
      </c>
      <c r="F812" s="240" t="s">
        <v>217</v>
      </c>
      <c r="G812" s="238"/>
      <c r="H812" s="241">
        <v>11.01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7" t="s">
        <v>141</v>
      </c>
      <c r="AU812" s="247" t="s">
        <v>82</v>
      </c>
      <c r="AV812" s="14" t="s">
        <v>82</v>
      </c>
      <c r="AW812" s="14" t="s">
        <v>33</v>
      </c>
      <c r="AX812" s="14" t="s">
        <v>72</v>
      </c>
      <c r="AY812" s="247" t="s">
        <v>128</v>
      </c>
    </row>
    <row r="813" s="14" customFormat="1">
      <c r="A813" s="14"/>
      <c r="B813" s="237"/>
      <c r="C813" s="238"/>
      <c r="D813" s="220" t="s">
        <v>141</v>
      </c>
      <c r="E813" s="239" t="s">
        <v>19</v>
      </c>
      <c r="F813" s="240" t="s">
        <v>218</v>
      </c>
      <c r="G813" s="238"/>
      <c r="H813" s="241">
        <v>6.2699999999999996</v>
      </c>
      <c r="I813" s="242"/>
      <c r="J813" s="238"/>
      <c r="K813" s="238"/>
      <c r="L813" s="243"/>
      <c r="M813" s="244"/>
      <c r="N813" s="245"/>
      <c r="O813" s="245"/>
      <c r="P813" s="245"/>
      <c r="Q813" s="245"/>
      <c r="R813" s="245"/>
      <c r="S813" s="245"/>
      <c r="T813" s="24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7" t="s">
        <v>141</v>
      </c>
      <c r="AU813" s="247" t="s">
        <v>82</v>
      </c>
      <c r="AV813" s="14" t="s">
        <v>82</v>
      </c>
      <c r="AW813" s="14" t="s">
        <v>33</v>
      </c>
      <c r="AX813" s="14" t="s">
        <v>72</v>
      </c>
      <c r="AY813" s="247" t="s">
        <v>128</v>
      </c>
    </row>
    <row r="814" s="14" customFormat="1">
      <c r="A814" s="14"/>
      <c r="B814" s="237"/>
      <c r="C814" s="238"/>
      <c r="D814" s="220" t="s">
        <v>141</v>
      </c>
      <c r="E814" s="239" t="s">
        <v>19</v>
      </c>
      <c r="F814" s="240" t="s">
        <v>219</v>
      </c>
      <c r="G814" s="238"/>
      <c r="H814" s="241">
        <v>24.239999999999998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7" t="s">
        <v>141</v>
      </c>
      <c r="AU814" s="247" t="s">
        <v>82</v>
      </c>
      <c r="AV814" s="14" t="s">
        <v>82</v>
      </c>
      <c r="AW814" s="14" t="s">
        <v>33</v>
      </c>
      <c r="AX814" s="14" t="s">
        <v>72</v>
      </c>
      <c r="AY814" s="247" t="s">
        <v>128</v>
      </c>
    </row>
    <row r="815" s="14" customFormat="1">
      <c r="A815" s="14"/>
      <c r="B815" s="237"/>
      <c r="C815" s="238"/>
      <c r="D815" s="220" t="s">
        <v>141</v>
      </c>
      <c r="E815" s="239" t="s">
        <v>19</v>
      </c>
      <c r="F815" s="240" t="s">
        <v>220</v>
      </c>
      <c r="G815" s="238"/>
      <c r="H815" s="241">
        <v>17.620000000000001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7" t="s">
        <v>141</v>
      </c>
      <c r="AU815" s="247" t="s">
        <v>82</v>
      </c>
      <c r="AV815" s="14" t="s">
        <v>82</v>
      </c>
      <c r="AW815" s="14" t="s">
        <v>33</v>
      </c>
      <c r="AX815" s="14" t="s">
        <v>72</v>
      </c>
      <c r="AY815" s="247" t="s">
        <v>128</v>
      </c>
    </row>
    <row r="816" s="16" customFormat="1">
      <c r="A816" s="16"/>
      <c r="B816" s="259"/>
      <c r="C816" s="260"/>
      <c r="D816" s="220" t="s">
        <v>141</v>
      </c>
      <c r="E816" s="261" t="s">
        <v>19</v>
      </c>
      <c r="F816" s="262" t="s">
        <v>187</v>
      </c>
      <c r="G816" s="260"/>
      <c r="H816" s="263">
        <v>95.739999999999995</v>
      </c>
      <c r="I816" s="264"/>
      <c r="J816" s="260"/>
      <c r="K816" s="260"/>
      <c r="L816" s="265"/>
      <c r="M816" s="266"/>
      <c r="N816" s="267"/>
      <c r="O816" s="267"/>
      <c r="P816" s="267"/>
      <c r="Q816" s="267"/>
      <c r="R816" s="267"/>
      <c r="S816" s="267"/>
      <c r="T816" s="268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T816" s="269" t="s">
        <v>141</v>
      </c>
      <c r="AU816" s="269" t="s">
        <v>82</v>
      </c>
      <c r="AV816" s="16" t="s">
        <v>162</v>
      </c>
      <c r="AW816" s="16" t="s">
        <v>33</v>
      </c>
      <c r="AX816" s="16" t="s">
        <v>72</v>
      </c>
      <c r="AY816" s="269" t="s">
        <v>128</v>
      </c>
    </row>
    <row r="817" s="13" customFormat="1">
      <c r="A817" s="13"/>
      <c r="B817" s="227"/>
      <c r="C817" s="228"/>
      <c r="D817" s="220" t="s">
        <v>141</v>
      </c>
      <c r="E817" s="229" t="s">
        <v>19</v>
      </c>
      <c r="F817" s="230" t="s">
        <v>148</v>
      </c>
      <c r="G817" s="228"/>
      <c r="H817" s="229" t="s">
        <v>19</v>
      </c>
      <c r="I817" s="231"/>
      <c r="J817" s="228"/>
      <c r="K817" s="228"/>
      <c r="L817" s="232"/>
      <c r="M817" s="233"/>
      <c r="N817" s="234"/>
      <c r="O817" s="234"/>
      <c r="P817" s="234"/>
      <c r="Q817" s="234"/>
      <c r="R817" s="234"/>
      <c r="S817" s="234"/>
      <c r="T817" s="235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6" t="s">
        <v>141</v>
      </c>
      <c r="AU817" s="236" t="s">
        <v>82</v>
      </c>
      <c r="AV817" s="13" t="s">
        <v>80</v>
      </c>
      <c r="AW817" s="13" t="s">
        <v>33</v>
      </c>
      <c r="AX817" s="13" t="s">
        <v>72</v>
      </c>
      <c r="AY817" s="236" t="s">
        <v>128</v>
      </c>
    </row>
    <row r="818" s="14" customFormat="1">
      <c r="A818" s="14"/>
      <c r="B818" s="237"/>
      <c r="C818" s="238"/>
      <c r="D818" s="220" t="s">
        <v>141</v>
      </c>
      <c r="E818" s="239" t="s">
        <v>19</v>
      </c>
      <c r="F818" s="240" t="s">
        <v>221</v>
      </c>
      <c r="G818" s="238"/>
      <c r="H818" s="241">
        <v>36.18</v>
      </c>
      <c r="I818" s="242"/>
      <c r="J818" s="238"/>
      <c r="K818" s="238"/>
      <c r="L818" s="243"/>
      <c r="M818" s="244"/>
      <c r="N818" s="245"/>
      <c r="O818" s="245"/>
      <c r="P818" s="245"/>
      <c r="Q818" s="245"/>
      <c r="R818" s="245"/>
      <c r="S818" s="245"/>
      <c r="T818" s="24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7" t="s">
        <v>141</v>
      </c>
      <c r="AU818" s="247" t="s">
        <v>82</v>
      </c>
      <c r="AV818" s="14" t="s">
        <v>82</v>
      </c>
      <c r="AW818" s="14" t="s">
        <v>33</v>
      </c>
      <c r="AX818" s="14" t="s">
        <v>72</v>
      </c>
      <c r="AY818" s="247" t="s">
        <v>128</v>
      </c>
    </row>
    <row r="819" s="14" customFormat="1">
      <c r="A819" s="14"/>
      <c r="B819" s="237"/>
      <c r="C819" s="238"/>
      <c r="D819" s="220" t="s">
        <v>141</v>
      </c>
      <c r="E819" s="239" t="s">
        <v>19</v>
      </c>
      <c r="F819" s="240" t="s">
        <v>217</v>
      </c>
      <c r="G819" s="238"/>
      <c r="H819" s="241">
        <v>11.01</v>
      </c>
      <c r="I819" s="242"/>
      <c r="J819" s="238"/>
      <c r="K819" s="238"/>
      <c r="L819" s="243"/>
      <c r="M819" s="244"/>
      <c r="N819" s="245"/>
      <c r="O819" s="245"/>
      <c r="P819" s="245"/>
      <c r="Q819" s="245"/>
      <c r="R819" s="245"/>
      <c r="S819" s="245"/>
      <c r="T819" s="24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7" t="s">
        <v>141</v>
      </c>
      <c r="AU819" s="247" t="s">
        <v>82</v>
      </c>
      <c r="AV819" s="14" t="s">
        <v>82</v>
      </c>
      <c r="AW819" s="14" t="s">
        <v>33</v>
      </c>
      <c r="AX819" s="14" t="s">
        <v>72</v>
      </c>
      <c r="AY819" s="247" t="s">
        <v>128</v>
      </c>
    </row>
    <row r="820" s="14" customFormat="1">
      <c r="A820" s="14"/>
      <c r="B820" s="237"/>
      <c r="C820" s="238"/>
      <c r="D820" s="220" t="s">
        <v>141</v>
      </c>
      <c r="E820" s="239" t="s">
        <v>19</v>
      </c>
      <c r="F820" s="240" t="s">
        <v>218</v>
      </c>
      <c r="G820" s="238"/>
      <c r="H820" s="241">
        <v>6.2699999999999996</v>
      </c>
      <c r="I820" s="242"/>
      <c r="J820" s="238"/>
      <c r="K820" s="238"/>
      <c r="L820" s="243"/>
      <c r="M820" s="244"/>
      <c r="N820" s="245"/>
      <c r="O820" s="245"/>
      <c r="P820" s="245"/>
      <c r="Q820" s="245"/>
      <c r="R820" s="245"/>
      <c r="S820" s="245"/>
      <c r="T820" s="246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7" t="s">
        <v>141</v>
      </c>
      <c r="AU820" s="247" t="s">
        <v>82</v>
      </c>
      <c r="AV820" s="14" t="s">
        <v>82</v>
      </c>
      <c r="AW820" s="14" t="s">
        <v>33</v>
      </c>
      <c r="AX820" s="14" t="s">
        <v>72</v>
      </c>
      <c r="AY820" s="247" t="s">
        <v>128</v>
      </c>
    </row>
    <row r="821" s="14" customFormat="1">
      <c r="A821" s="14"/>
      <c r="B821" s="237"/>
      <c r="C821" s="238"/>
      <c r="D821" s="220" t="s">
        <v>141</v>
      </c>
      <c r="E821" s="239" t="s">
        <v>19</v>
      </c>
      <c r="F821" s="240" t="s">
        <v>222</v>
      </c>
      <c r="G821" s="238"/>
      <c r="H821" s="241">
        <v>23.969999999999999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7" t="s">
        <v>141</v>
      </c>
      <c r="AU821" s="247" t="s">
        <v>82</v>
      </c>
      <c r="AV821" s="14" t="s">
        <v>82</v>
      </c>
      <c r="AW821" s="14" t="s">
        <v>33</v>
      </c>
      <c r="AX821" s="14" t="s">
        <v>72</v>
      </c>
      <c r="AY821" s="247" t="s">
        <v>128</v>
      </c>
    </row>
    <row r="822" s="14" customFormat="1">
      <c r="A822" s="14"/>
      <c r="B822" s="237"/>
      <c r="C822" s="238"/>
      <c r="D822" s="220" t="s">
        <v>141</v>
      </c>
      <c r="E822" s="239" t="s">
        <v>19</v>
      </c>
      <c r="F822" s="240" t="s">
        <v>223</v>
      </c>
      <c r="G822" s="238"/>
      <c r="H822" s="241">
        <v>16.420000000000002</v>
      </c>
      <c r="I822" s="242"/>
      <c r="J822" s="238"/>
      <c r="K822" s="238"/>
      <c r="L822" s="243"/>
      <c r="M822" s="244"/>
      <c r="N822" s="245"/>
      <c r="O822" s="245"/>
      <c r="P822" s="245"/>
      <c r="Q822" s="245"/>
      <c r="R822" s="245"/>
      <c r="S822" s="245"/>
      <c r="T822" s="24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7" t="s">
        <v>141</v>
      </c>
      <c r="AU822" s="247" t="s">
        <v>82</v>
      </c>
      <c r="AV822" s="14" t="s">
        <v>82</v>
      </c>
      <c r="AW822" s="14" t="s">
        <v>33</v>
      </c>
      <c r="AX822" s="14" t="s">
        <v>72</v>
      </c>
      <c r="AY822" s="247" t="s">
        <v>128</v>
      </c>
    </row>
    <row r="823" s="16" customFormat="1">
      <c r="A823" s="16"/>
      <c r="B823" s="259"/>
      <c r="C823" s="260"/>
      <c r="D823" s="220" t="s">
        <v>141</v>
      </c>
      <c r="E823" s="261" t="s">
        <v>19</v>
      </c>
      <c r="F823" s="262" t="s">
        <v>187</v>
      </c>
      <c r="G823" s="260"/>
      <c r="H823" s="263">
        <v>93.849999999999994</v>
      </c>
      <c r="I823" s="264"/>
      <c r="J823" s="260"/>
      <c r="K823" s="260"/>
      <c r="L823" s="265"/>
      <c r="M823" s="266"/>
      <c r="N823" s="267"/>
      <c r="O823" s="267"/>
      <c r="P823" s="267"/>
      <c r="Q823" s="267"/>
      <c r="R823" s="267"/>
      <c r="S823" s="267"/>
      <c r="T823" s="268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T823" s="269" t="s">
        <v>141</v>
      </c>
      <c r="AU823" s="269" t="s">
        <v>82</v>
      </c>
      <c r="AV823" s="16" t="s">
        <v>162</v>
      </c>
      <c r="AW823" s="16" t="s">
        <v>33</v>
      </c>
      <c r="AX823" s="16" t="s">
        <v>72</v>
      </c>
      <c r="AY823" s="269" t="s">
        <v>128</v>
      </c>
    </row>
    <row r="824" s="13" customFormat="1">
      <c r="A824" s="13"/>
      <c r="B824" s="227"/>
      <c r="C824" s="228"/>
      <c r="D824" s="220" t="s">
        <v>141</v>
      </c>
      <c r="E824" s="229" t="s">
        <v>19</v>
      </c>
      <c r="F824" s="230" t="s">
        <v>196</v>
      </c>
      <c r="G824" s="228"/>
      <c r="H824" s="229" t="s">
        <v>19</v>
      </c>
      <c r="I824" s="231"/>
      <c r="J824" s="228"/>
      <c r="K824" s="228"/>
      <c r="L824" s="232"/>
      <c r="M824" s="233"/>
      <c r="N824" s="234"/>
      <c r="O824" s="234"/>
      <c r="P824" s="234"/>
      <c r="Q824" s="234"/>
      <c r="R824" s="234"/>
      <c r="S824" s="234"/>
      <c r="T824" s="23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6" t="s">
        <v>141</v>
      </c>
      <c r="AU824" s="236" t="s">
        <v>82</v>
      </c>
      <c r="AV824" s="13" t="s">
        <v>80</v>
      </c>
      <c r="AW824" s="13" t="s">
        <v>33</v>
      </c>
      <c r="AX824" s="13" t="s">
        <v>72</v>
      </c>
      <c r="AY824" s="236" t="s">
        <v>128</v>
      </c>
    </row>
    <row r="825" s="14" customFormat="1">
      <c r="A825" s="14"/>
      <c r="B825" s="237"/>
      <c r="C825" s="238"/>
      <c r="D825" s="220" t="s">
        <v>141</v>
      </c>
      <c r="E825" s="239" t="s">
        <v>19</v>
      </c>
      <c r="F825" s="240" t="s">
        <v>198</v>
      </c>
      <c r="G825" s="238"/>
      <c r="H825" s="241">
        <v>3.4350000000000001</v>
      </c>
      <c r="I825" s="242"/>
      <c r="J825" s="238"/>
      <c r="K825" s="238"/>
      <c r="L825" s="243"/>
      <c r="M825" s="244"/>
      <c r="N825" s="245"/>
      <c r="O825" s="245"/>
      <c r="P825" s="245"/>
      <c r="Q825" s="245"/>
      <c r="R825" s="245"/>
      <c r="S825" s="245"/>
      <c r="T825" s="24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7" t="s">
        <v>141</v>
      </c>
      <c r="AU825" s="247" t="s">
        <v>82</v>
      </c>
      <c r="AV825" s="14" t="s">
        <v>82</v>
      </c>
      <c r="AW825" s="14" t="s">
        <v>33</v>
      </c>
      <c r="AX825" s="14" t="s">
        <v>72</v>
      </c>
      <c r="AY825" s="247" t="s">
        <v>128</v>
      </c>
    </row>
    <row r="826" s="16" customFormat="1">
      <c r="A826" s="16"/>
      <c r="B826" s="259"/>
      <c r="C826" s="260"/>
      <c r="D826" s="220" t="s">
        <v>141</v>
      </c>
      <c r="E826" s="261" t="s">
        <v>19</v>
      </c>
      <c r="F826" s="262" t="s">
        <v>187</v>
      </c>
      <c r="G826" s="260"/>
      <c r="H826" s="263">
        <v>3.4350000000000001</v>
      </c>
      <c r="I826" s="264"/>
      <c r="J826" s="260"/>
      <c r="K826" s="260"/>
      <c r="L826" s="265"/>
      <c r="M826" s="266"/>
      <c r="N826" s="267"/>
      <c r="O826" s="267"/>
      <c r="P826" s="267"/>
      <c r="Q826" s="267"/>
      <c r="R826" s="267"/>
      <c r="S826" s="267"/>
      <c r="T826" s="268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T826" s="269" t="s">
        <v>141</v>
      </c>
      <c r="AU826" s="269" t="s">
        <v>82</v>
      </c>
      <c r="AV826" s="16" t="s">
        <v>162</v>
      </c>
      <c r="AW826" s="16" t="s">
        <v>33</v>
      </c>
      <c r="AX826" s="16" t="s">
        <v>72</v>
      </c>
      <c r="AY826" s="269" t="s">
        <v>128</v>
      </c>
    </row>
    <row r="827" s="15" customFormat="1">
      <c r="A827" s="15"/>
      <c r="B827" s="248"/>
      <c r="C827" s="249"/>
      <c r="D827" s="220" t="s">
        <v>141</v>
      </c>
      <c r="E827" s="250" t="s">
        <v>19</v>
      </c>
      <c r="F827" s="251" t="s">
        <v>150</v>
      </c>
      <c r="G827" s="249"/>
      <c r="H827" s="252">
        <v>293.16500000000008</v>
      </c>
      <c r="I827" s="253"/>
      <c r="J827" s="249"/>
      <c r="K827" s="249"/>
      <c r="L827" s="254"/>
      <c r="M827" s="255"/>
      <c r="N827" s="256"/>
      <c r="O827" s="256"/>
      <c r="P827" s="256"/>
      <c r="Q827" s="256"/>
      <c r="R827" s="256"/>
      <c r="S827" s="256"/>
      <c r="T827" s="257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8" t="s">
        <v>141</v>
      </c>
      <c r="AU827" s="258" t="s">
        <v>82</v>
      </c>
      <c r="AV827" s="15" t="s">
        <v>129</v>
      </c>
      <c r="AW827" s="15" t="s">
        <v>33</v>
      </c>
      <c r="AX827" s="15" t="s">
        <v>80</v>
      </c>
      <c r="AY827" s="258" t="s">
        <v>128</v>
      </c>
    </row>
    <row r="828" s="14" customFormat="1">
      <c r="A828" s="14"/>
      <c r="B828" s="237"/>
      <c r="C828" s="238"/>
      <c r="D828" s="220" t="s">
        <v>141</v>
      </c>
      <c r="E828" s="238"/>
      <c r="F828" s="240" t="s">
        <v>604</v>
      </c>
      <c r="G828" s="238"/>
      <c r="H828" s="241">
        <v>322.48200000000003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7" t="s">
        <v>141</v>
      </c>
      <c r="AU828" s="247" t="s">
        <v>82</v>
      </c>
      <c r="AV828" s="14" t="s">
        <v>82</v>
      </c>
      <c r="AW828" s="14" t="s">
        <v>4</v>
      </c>
      <c r="AX828" s="14" t="s">
        <v>80</v>
      </c>
      <c r="AY828" s="247" t="s">
        <v>128</v>
      </c>
    </row>
    <row r="829" s="2" customFormat="1" ht="33" customHeight="1">
      <c r="A829" s="41"/>
      <c r="B829" s="42"/>
      <c r="C829" s="207" t="s">
        <v>605</v>
      </c>
      <c r="D829" s="207" t="s">
        <v>131</v>
      </c>
      <c r="E829" s="208" t="s">
        <v>606</v>
      </c>
      <c r="F829" s="209" t="s">
        <v>607</v>
      </c>
      <c r="G829" s="210" t="s">
        <v>155</v>
      </c>
      <c r="H829" s="211">
        <v>293.16500000000002</v>
      </c>
      <c r="I829" s="212"/>
      <c r="J829" s="213">
        <f>ROUND(I829*H829,2)</f>
        <v>0</v>
      </c>
      <c r="K829" s="209" t="s">
        <v>135</v>
      </c>
      <c r="L829" s="47"/>
      <c r="M829" s="214" t="s">
        <v>19</v>
      </c>
      <c r="N829" s="215" t="s">
        <v>43</v>
      </c>
      <c r="O829" s="87"/>
      <c r="P829" s="216">
        <f>O829*H829</f>
        <v>0</v>
      </c>
      <c r="Q829" s="216">
        <v>0</v>
      </c>
      <c r="R829" s="216">
        <f>Q829*H829</f>
        <v>0</v>
      </c>
      <c r="S829" s="216">
        <v>0</v>
      </c>
      <c r="T829" s="217">
        <f>S829*H829</f>
        <v>0</v>
      </c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R829" s="218" t="s">
        <v>147</v>
      </c>
      <c r="AT829" s="218" t="s">
        <v>131</v>
      </c>
      <c r="AU829" s="218" t="s">
        <v>82</v>
      </c>
      <c r="AY829" s="20" t="s">
        <v>128</v>
      </c>
      <c r="BE829" s="219">
        <f>IF(N829="základní",J829,0)</f>
        <v>0</v>
      </c>
      <c r="BF829" s="219">
        <f>IF(N829="snížená",J829,0)</f>
        <v>0</v>
      </c>
      <c r="BG829" s="219">
        <f>IF(N829="zákl. přenesená",J829,0)</f>
        <v>0</v>
      </c>
      <c r="BH829" s="219">
        <f>IF(N829="sníž. přenesená",J829,0)</f>
        <v>0</v>
      </c>
      <c r="BI829" s="219">
        <f>IF(N829="nulová",J829,0)</f>
        <v>0</v>
      </c>
      <c r="BJ829" s="20" t="s">
        <v>80</v>
      </c>
      <c r="BK829" s="219">
        <f>ROUND(I829*H829,2)</f>
        <v>0</v>
      </c>
      <c r="BL829" s="20" t="s">
        <v>147</v>
      </c>
      <c r="BM829" s="218" t="s">
        <v>608</v>
      </c>
    </row>
    <row r="830" s="2" customFormat="1">
      <c r="A830" s="41"/>
      <c r="B830" s="42"/>
      <c r="C830" s="43"/>
      <c r="D830" s="220" t="s">
        <v>137</v>
      </c>
      <c r="E830" s="43"/>
      <c r="F830" s="221" t="s">
        <v>609</v>
      </c>
      <c r="G830" s="43"/>
      <c r="H830" s="43"/>
      <c r="I830" s="222"/>
      <c r="J830" s="43"/>
      <c r="K830" s="43"/>
      <c r="L830" s="47"/>
      <c r="M830" s="223"/>
      <c r="N830" s="224"/>
      <c r="O830" s="87"/>
      <c r="P830" s="87"/>
      <c r="Q830" s="87"/>
      <c r="R830" s="87"/>
      <c r="S830" s="87"/>
      <c r="T830" s="88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T830" s="20" t="s">
        <v>137</v>
      </c>
      <c r="AU830" s="20" t="s">
        <v>82</v>
      </c>
    </row>
    <row r="831" s="2" customFormat="1">
      <c r="A831" s="41"/>
      <c r="B831" s="42"/>
      <c r="C831" s="43"/>
      <c r="D831" s="225" t="s">
        <v>139</v>
      </c>
      <c r="E831" s="43"/>
      <c r="F831" s="226" t="s">
        <v>610</v>
      </c>
      <c r="G831" s="43"/>
      <c r="H831" s="43"/>
      <c r="I831" s="222"/>
      <c r="J831" s="43"/>
      <c r="K831" s="43"/>
      <c r="L831" s="47"/>
      <c r="M831" s="223"/>
      <c r="N831" s="22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T831" s="20" t="s">
        <v>139</v>
      </c>
      <c r="AU831" s="20" t="s">
        <v>82</v>
      </c>
    </row>
    <row r="832" s="13" customFormat="1">
      <c r="A832" s="13"/>
      <c r="B832" s="227"/>
      <c r="C832" s="228"/>
      <c r="D832" s="220" t="s">
        <v>141</v>
      </c>
      <c r="E832" s="229" t="s">
        <v>19</v>
      </c>
      <c r="F832" s="230" t="s">
        <v>144</v>
      </c>
      <c r="G832" s="228"/>
      <c r="H832" s="229" t="s">
        <v>19</v>
      </c>
      <c r="I832" s="231"/>
      <c r="J832" s="228"/>
      <c r="K832" s="228"/>
      <c r="L832" s="232"/>
      <c r="M832" s="233"/>
      <c r="N832" s="234"/>
      <c r="O832" s="234"/>
      <c r="P832" s="234"/>
      <c r="Q832" s="234"/>
      <c r="R832" s="234"/>
      <c r="S832" s="234"/>
      <c r="T832" s="23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6" t="s">
        <v>141</v>
      </c>
      <c r="AU832" s="236" t="s">
        <v>82</v>
      </c>
      <c r="AV832" s="13" t="s">
        <v>80</v>
      </c>
      <c r="AW832" s="13" t="s">
        <v>33</v>
      </c>
      <c r="AX832" s="13" t="s">
        <v>72</v>
      </c>
      <c r="AY832" s="236" t="s">
        <v>128</v>
      </c>
    </row>
    <row r="833" s="14" customFormat="1">
      <c r="A833" s="14"/>
      <c r="B833" s="237"/>
      <c r="C833" s="238"/>
      <c r="D833" s="220" t="s">
        <v>141</v>
      </c>
      <c r="E833" s="239" t="s">
        <v>19</v>
      </c>
      <c r="F833" s="240" t="s">
        <v>210</v>
      </c>
      <c r="G833" s="238"/>
      <c r="H833" s="241">
        <v>18.359999999999999</v>
      </c>
      <c r="I833" s="242"/>
      <c r="J833" s="238"/>
      <c r="K833" s="238"/>
      <c r="L833" s="243"/>
      <c r="M833" s="244"/>
      <c r="N833" s="245"/>
      <c r="O833" s="245"/>
      <c r="P833" s="245"/>
      <c r="Q833" s="245"/>
      <c r="R833" s="245"/>
      <c r="S833" s="245"/>
      <c r="T833" s="24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7" t="s">
        <v>141</v>
      </c>
      <c r="AU833" s="247" t="s">
        <v>82</v>
      </c>
      <c r="AV833" s="14" t="s">
        <v>82</v>
      </c>
      <c r="AW833" s="14" t="s">
        <v>33</v>
      </c>
      <c r="AX833" s="14" t="s">
        <v>72</v>
      </c>
      <c r="AY833" s="247" t="s">
        <v>128</v>
      </c>
    </row>
    <row r="834" s="14" customFormat="1">
      <c r="A834" s="14"/>
      <c r="B834" s="237"/>
      <c r="C834" s="238"/>
      <c r="D834" s="220" t="s">
        <v>141</v>
      </c>
      <c r="E834" s="239" t="s">
        <v>19</v>
      </c>
      <c r="F834" s="240" t="s">
        <v>211</v>
      </c>
      <c r="G834" s="238"/>
      <c r="H834" s="241">
        <v>36.090000000000003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7" t="s">
        <v>141</v>
      </c>
      <c r="AU834" s="247" t="s">
        <v>82</v>
      </c>
      <c r="AV834" s="14" t="s">
        <v>82</v>
      </c>
      <c r="AW834" s="14" t="s">
        <v>33</v>
      </c>
      <c r="AX834" s="14" t="s">
        <v>72</v>
      </c>
      <c r="AY834" s="247" t="s">
        <v>128</v>
      </c>
    </row>
    <row r="835" s="14" customFormat="1">
      <c r="A835" s="14"/>
      <c r="B835" s="237"/>
      <c r="C835" s="238"/>
      <c r="D835" s="220" t="s">
        <v>141</v>
      </c>
      <c r="E835" s="239" t="s">
        <v>19</v>
      </c>
      <c r="F835" s="240" t="s">
        <v>212</v>
      </c>
      <c r="G835" s="238"/>
      <c r="H835" s="241">
        <v>10.92</v>
      </c>
      <c r="I835" s="242"/>
      <c r="J835" s="238"/>
      <c r="K835" s="238"/>
      <c r="L835" s="243"/>
      <c r="M835" s="244"/>
      <c r="N835" s="245"/>
      <c r="O835" s="245"/>
      <c r="P835" s="245"/>
      <c r="Q835" s="245"/>
      <c r="R835" s="245"/>
      <c r="S835" s="245"/>
      <c r="T835" s="24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7" t="s">
        <v>141</v>
      </c>
      <c r="AU835" s="247" t="s">
        <v>82</v>
      </c>
      <c r="AV835" s="14" t="s">
        <v>82</v>
      </c>
      <c r="AW835" s="14" t="s">
        <v>33</v>
      </c>
      <c r="AX835" s="14" t="s">
        <v>72</v>
      </c>
      <c r="AY835" s="247" t="s">
        <v>128</v>
      </c>
    </row>
    <row r="836" s="14" customFormat="1">
      <c r="A836" s="14"/>
      <c r="B836" s="237"/>
      <c r="C836" s="238"/>
      <c r="D836" s="220" t="s">
        <v>141</v>
      </c>
      <c r="E836" s="239" t="s">
        <v>19</v>
      </c>
      <c r="F836" s="240" t="s">
        <v>213</v>
      </c>
      <c r="G836" s="238"/>
      <c r="H836" s="241">
        <v>6.4500000000000002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7" t="s">
        <v>141</v>
      </c>
      <c r="AU836" s="247" t="s">
        <v>82</v>
      </c>
      <c r="AV836" s="14" t="s">
        <v>82</v>
      </c>
      <c r="AW836" s="14" t="s">
        <v>33</v>
      </c>
      <c r="AX836" s="14" t="s">
        <v>72</v>
      </c>
      <c r="AY836" s="247" t="s">
        <v>128</v>
      </c>
    </row>
    <row r="837" s="14" customFormat="1">
      <c r="A837" s="14"/>
      <c r="B837" s="237"/>
      <c r="C837" s="238"/>
      <c r="D837" s="220" t="s">
        <v>141</v>
      </c>
      <c r="E837" s="239" t="s">
        <v>19</v>
      </c>
      <c r="F837" s="240" t="s">
        <v>214</v>
      </c>
      <c r="G837" s="238"/>
      <c r="H837" s="241">
        <v>6</v>
      </c>
      <c r="I837" s="242"/>
      <c r="J837" s="238"/>
      <c r="K837" s="238"/>
      <c r="L837" s="243"/>
      <c r="M837" s="244"/>
      <c r="N837" s="245"/>
      <c r="O837" s="245"/>
      <c r="P837" s="245"/>
      <c r="Q837" s="245"/>
      <c r="R837" s="245"/>
      <c r="S837" s="245"/>
      <c r="T837" s="24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7" t="s">
        <v>141</v>
      </c>
      <c r="AU837" s="247" t="s">
        <v>82</v>
      </c>
      <c r="AV837" s="14" t="s">
        <v>82</v>
      </c>
      <c r="AW837" s="14" t="s">
        <v>33</v>
      </c>
      <c r="AX837" s="14" t="s">
        <v>72</v>
      </c>
      <c r="AY837" s="247" t="s">
        <v>128</v>
      </c>
    </row>
    <row r="838" s="14" customFormat="1">
      <c r="A838" s="14"/>
      <c r="B838" s="237"/>
      <c r="C838" s="238"/>
      <c r="D838" s="220" t="s">
        <v>141</v>
      </c>
      <c r="E838" s="239" t="s">
        <v>19</v>
      </c>
      <c r="F838" s="240" t="s">
        <v>215</v>
      </c>
      <c r="G838" s="238"/>
      <c r="H838" s="241">
        <v>22.32</v>
      </c>
      <c r="I838" s="242"/>
      <c r="J838" s="238"/>
      <c r="K838" s="238"/>
      <c r="L838" s="243"/>
      <c r="M838" s="244"/>
      <c r="N838" s="245"/>
      <c r="O838" s="245"/>
      <c r="P838" s="245"/>
      <c r="Q838" s="245"/>
      <c r="R838" s="245"/>
      <c r="S838" s="245"/>
      <c r="T838" s="24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7" t="s">
        <v>141</v>
      </c>
      <c r="AU838" s="247" t="s">
        <v>82</v>
      </c>
      <c r="AV838" s="14" t="s">
        <v>82</v>
      </c>
      <c r="AW838" s="14" t="s">
        <v>33</v>
      </c>
      <c r="AX838" s="14" t="s">
        <v>72</v>
      </c>
      <c r="AY838" s="247" t="s">
        <v>128</v>
      </c>
    </row>
    <row r="839" s="16" customFormat="1">
      <c r="A839" s="16"/>
      <c r="B839" s="259"/>
      <c r="C839" s="260"/>
      <c r="D839" s="220" t="s">
        <v>141</v>
      </c>
      <c r="E839" s="261" t="s">
        <v>19</v>
      </c>
      <c r="F839" s="262" t="s">
        <v>187</v>
      </c>
      <c r="G839" s="260"/>
      <c r="H839" s="263">
        <v>100.14000000000002</v>
      </c>
      <c r="I839" s="264"/>
      <c r="J839" s="260"/>
      <c r="K839" s="260"/>
      <c r="L839" s="265"/>
      <c r="M839" s="266"/>
      <c r="N839" s="267"/>
      <c r="O839" s="267"/>
      <c r="P839" s="267"/>
      <c r="Q839" s="267"/>
      <c r="R839" s="267"/>
      <c r="S839" s="267"/>
      <c r="T839" s="268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T839" s="269" t="s">
        <v>141</v>
      </c>
      <c r="AU839" s="269" t="s">
        <v>82</v>
      </c>
      <c r="AV839" s="16" t="s">
        <v>162</v>
      </c>
      <c r="AW839" s="16" t="s">
        <v>33</v>
      </c>
      <c r="AX839" s="16" t="s">
        <v>72</v>
      </c>
      <c r="AY839" s="269" t="s">
        <v>128</v>
      </c>
    </row>
    <row r="840" s="13" customFormat="1">
      <c r="A840" s="13"/>
      <c r="B840" s="227"/>
      <c r="C840" s="228"/>
      <c r="D840" s="220" t="s">
        <v>141</v>
      </c>
      <c r="E840" s="229" t="s">
        <v>19</v>
      </c>
      <c r="F840" s="230" t="s">
        <v>146</v>
      </c>
      <c r="G840" s="228"/>
      <c r="H840" s="229" t="s">
        <v>19</v>
      </c>
      <c r="I840" s="231"/>
      <c r="J840" s="228"/>
      <c r="K840" s="228"/>
      <c r="L840" s="232"/>
      <c r="M840" s="233"/>
      <c r="N840" s="234"/>
      <c r="O840" s="234"/>
      <c r="P840" s="234"/>
      <c r="Q840" s="234"/>
      <c r="R840" s="234"/>
      <c r="S840" s="234"/>
      <c r="T840" s="235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6" t="s">
        <v>141</v>
      </c>
      <c r="AU840" s="236" t="s">
        <v>82</v>
      </c>
      <c r="AV840" s="13" t="s">
        <v>80</v>
      </c>
      <c r="AW840" s="13" t="s">
        <v>33</v>
      </c>
      <c r="AX840" s="13" t="s">
        <v>72</v>
      </c>
      <c r="AY840" s="236" t="s">
        <v>128</v>
      </c>
    </row>
    <row r="841" s="14" customFormat="1">
      <c r="A841" s="14"/>
      <c r="B841" s="237"/>
      <c r="C841" s="238"/>
      <c r="D841" s="220" t="s">
        <v>141</v>
      </c>
      <c r="E841" s="239" t="s">
        <v>19</v>
      </c>
      <c r="F841" s="240" t="s">
        <v>216</v>
      </c>
      <c r="G841" s="238"/>
      <c r="H841" s="241">
        <v>36.600000000000001</v>
      </c>
      <c r="I841" s="242"/>
      <c r="J841" s="238"/>
      <c r="K841" s="238"/>
      <c r="L841" s="243"/>
      <c r="M841" s="244"/>
      <c r="N841" s="245"/>
      <c r="O841" s="245"/>
      <c r="P841" s="245"/>
      <c r="Q841" s="245"/>
      <c r="R841" s="245"/>
      <c r="S841" s="245"/>
      <c r="T841" s="246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7" t="s">
        <v>141</v>
      </c>
      <c r="AU841" s="247" t="s">
        <v>82</v>
      </c>
      <c r="AV841" s="14" t="s">
        <v>82</v>
      </c>
      <c r="AW841" s="14" t="s">
        <v>33</v>
      </c>
      <c r="AX841" s="14" t="s">
        <v>72</v>
      </c>
      <c r="AY841" s="247" t="s">
        <v>128</v>
      </c>
    </row>
    <row r="842" s="14" customFormat="1">
      <c r="A842" s="14"/>
      <c r="B842" s="237"/>
      <c r="C842" s="238"/>
      <c r="D842" s="220" t="s">
        <v>141</v>
      </c>
      <c r="E842" s="239" t="s">
        <v>19</v>
      </c>
      <c r="F842" s="240" t="s">
        <v>217</v>
      </c>
      <c r="G842" s="238"/>
      <c r="H842" s="241">
        <v>11.01</v>
      </c>
      <c r="I842" s="242"/>
      <c r="J842" s="238"/>
      <c r="K842" s="238"/>
      <c r="L842" s="243"/>
      <c r="M842" s="244"/>
      <c r="N842" s="245"/>
      <c r="O842" s="245"/>
      <c r="P842" s="245"/>
      <c r="Q842" s="245"/>
      <c r="R842" s="245"/>
      <c r="S842" s="245"/>
      <c r="T842" s="24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7" t="s">
        <v>141</v>
      </c>
      <c r="AU842" s="247" t="s">
        <v>82</v>
      </c>
      <c r="AV842" s="14" t="s">
        <v>82</v>
      </c>
      <c r="AW842" s="14" t="s">
        <v>33</v>
      </c>
      <c r="AX842" s="14" t="s">
        <v>72</v>
      </c>
      <c r="AY842" s="247" t="s">
        <v>128</v>
      </c>
    </row>
    <row r="843" s="14" customFormat="1">
      <c r="A843" s="14"/>
      <c r="B843" s="237"/>
      <c r="C843" s="238"/>
      <c r="D843" s="220" t="s">
        <v>141</v>
      </c>
      <c r="E843" s="239" t="s">
        <v>19</v>
      </c>
      <c r="F843" s="240" t="s">
        <v>218</v>
      </c>
      <c r="G843" s="238"/>
      <c r="H843" s="241">
        <v>6.2699999999999996</v>
      </c>
      <c r="I843" s="242"/>
      <c r="J843" s="238"/>
      <c r="K843" s="238"/>
      <c r="L843" s="243"/>
      <c r="M843" s="244"/>
      <c r="N843" s="245"/>
      <c r="O843" s="245"/>
      <c r="P843" s="245"/>
      <c r="Q843" s="245"/>
      <c r="R843" s="245"/>
      <c r="S843" s="245"/>
      <c r="T843" s="246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7" t="s">
        <v>141</v>
      </c>
      <c r="AU843" s="247" t="s">
        <v>82</v>
      </c>
      <c r="AV843" s="14" t="s">
        <v>82</v>
      </c>
      <c r="AW843" s="14" t="s">
        <v>33</v>
      </c>
      <c r="AX843" s="14" t="s">
        <v>72</v>
      </c>
      <c r="AY843" s="247" t="s">
        <v>128</v>
      </c>
    </row>
    <row r="844" s="14" customFormat="1">
      <c r="A844" s="14"/>
      <c r="B844" s="237"/>
      <c r="C844" s="238"/>
      <c r="D844" s="220" t="s">
        <v>141</v>
      </c>
      <c r="E844" s="239" t="s">
        <v>19</v>
      </c>
      <c r="F844" s="240" t="s">
        <v>219</v>
      </c>
      <c r="G844" s="238"/>
      <c r="H844" s="241">
        <v>24.239999999999998</v>
      </c>
      <c r="I844" s="242"/>
      <c r="J844" s="238"/>
      <c r="K844" s="238"/>
      <c r="L844" s="243"/>
      <c r="M844" s="244"/>
      <c r="N844" s="245"/>
      <c r="O844" s="245"/>
      <c r="P844" s="245"/>
      <c r="Q844" s="245"/>
      <c r="R844" s="245"/>
      <c r="S844" s="245"/>
      <c r="T844" s="246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7" t="s">
        <v>141</v>
      </c>
      <c r="AU844" s="247" t="s">
        <v>82</v>
      </c>
      <c r="AV844" s="14" t="s">
        <v>82</v>
      </c>
      <c r="AW844" s="14" t="s">
        <v>33</v>
      </c>
      <c r="AX844" s="14" t="s">
        <v>72</v>
      </c>
      <c r="AY844" s="247" t="s">
        <v>128</v>
      </c>
    </row>
    <row r="845" s="14" customFormat="1">
      <c r="A845" s="14"/>
      <c r="B845" s="237"/>
      <c r="C845" s="238"/>
      <c r="D845" s="220" t="s">
        <v>141</v>
      </c>
      <c r="E845" s="239" t="s">
        <v>19</v>
      </c>
      <c r="F845" s="240" t="s">
        <v>220</v>
      </c>
      <c r="G845" s="238"/>
      <c r="H845" s="241">
        <v>17.620000000000001</v>
      </c>
      <c r="I845" s="242"/>
      <c r="J845" s="238"/>
      <c r="K845" s="238"/>
      <c r="L845" s="243"/>
      <c r="M845" s="244"/>
      <c r="N845" s="245"/>
      <c r="O845" s="245"/>
      <c r="P845" s="245"/>
      <c r="Q845" s="245"/>
      <c r="R845" s="245"/>
      <c r="S845" s="245"/>
      <c r="T845" s="24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7" t="s">
        <v>141</v>
      </c>
      <c r="AU845" s="247" t="s">
        <v>82</v>
      </c>
      <c r="AV845" s="14" t="s">
        <v>82</v>
      </c>
      <c r="AW845" s="14" t="s">
        <v>33</v>
      </c>
      <c r="AX845" s="14" t="s">
        <v>72</v>
      </c>
      <c r="AY845" s="247" t="s">
        <v>128</v>
      </c>
    </row>
    <row r="846" s="16" customFormat="1">
      <c r="A846" s="16"/>
      <c r="B846" s="259"/>
      <c r="C846" s="260"/>
      <c r="D846" s="220" t="s">
        <v>141</v>
      </c>
      <c r="E846" s="261" t="s">
        <v>19</v>
      </c>
      <c r="F846" s="262" t="s">
        <v>187</v>
      </c>
      <c r="G846" s="260"/>
      <c r="H846" s="263">
        <v>95.739999999999995</v>
      </c>
      <c r="I846" s="264"/>
      <c r="J846" s="260"/>
      <c r="K846" s="260"/>
      <c r="L846" s="265"/>
      <c r="M846" s="266"/>
      <c r="N846" s="267"/>
      <c r="O846" s="267"/>
      <c r="P846" s="267"/>
      <c r="Q846" s="267"/>
      <c r="R846" s="267"/>
      <c r="S846" s="267"/>
      <c r="T846" s="268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T846" s="269" t="s">
        <v>141</v>
      </c>
      <c r="AU846" s="269" t="s">
        <v>82</v>
      </c>
      <c r="AV846" s="16" t="s">
        <v>162</v>
      </c>
      <c r="AW846" s="16" t="s">
        <v>33</v>
      </c>
      <c r="AX846" s="16" t="s">
        <v>72</v>
      </c>
      <c r="AY846" s="269" t="s">
        <v>128</v>
      </c>
    </row>
    <row r="847" s="13" customFormat="1">
      <c r="A847" s="13"/>
      <c r="B847" s="227"/>
      <c r="C847" s="228"/>
      <c r="D847" s="220" t="s">
        <v>141</v>
      </c>
      <c r="E847" s="229" t="s">
        <v>19</v>
      </c>
      <c r="F847" s="230" t="s">
        <v>148</v>
      </c>
      <c r="G847" s="228"/>
      <c r="H847" s="229" t="s">
        <v>19</v>
      </c>
      <c r="I847" s="231"/>
      <c r="J847" s="228"/>
      <c r="K847" s="228"/>
      <c r="L847" s="232"/>
      <c r="M847" s="233"/>
      <c r="N847" s="234"/>
      <c r="O847" s="234"/>
      <c r="P847" s="234"/>
      <c r="Q847" s="234"/>
      <c r="R847" s="234"/>
      <c r="S847" s="234"/>
      <c r="T847" s="23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6" t="s">
        <v>141</v>
      </c>
      <c r="AU847" s="236" t="s">
        <v>82</v>
      </c>
      <c r="AV847" s="13" t="s">
        <v>80</v>
      </c>
      <c r="AW847" s="13" t="s">
        <v>33</v>
      </c>
      <c r="AX847" s="13" t="s">
        <v>72</v>
      </c>
      <c r="AY847" s="236" t="s">
        <v>128</v>
      </c>
    </row>
    <row r="848" s="14" customFormat="1">
      <c r="A848" s="14"/>
      <c r="B848" s="237"/>
      <c r="C848" s="238"/>
      <c r="D848" s="220" t="s">
        <v>141</v>
      </c>
      <c r="E848" s="239" t="s">
        <v>19</v>
      </c>
      <c r="F848" s="240" t="s">
        <v>221</v>
      </c>
      <c r="G848" s="238"/>
      <c r="H848" s="241">
        <v>36.18</v>
      </c>
      <c r="I848" s="242"/>
      <c r="J848" s="238"/>
      <c r="K848" s="238"/>
      <c r="L848" s="243"/>
      <c r="M848" s="244"/>
      <c r="N848" s="245"/>
      <c r="O848" s="245"/>
      <c r="P848" s="245"/>
      <c r="Q848" s="245"/>
      <c r="R848" s="245"/>
      <c r="S848" s="245"/>
      <c r="T848" s="24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7" t="s">
        <v>141</v>
      </c>
      <c r="AU848" s="247" t="s">
        <v>82</v>
      </c>
      <c r="AV848" s="14" t="s">
        <v>82</v>
      </c>
      <c r="AW848" s="14" t="s">
        <v>33</v>
      </c>
      <c r="AX848" s="14" t="s">
        <v>72</v>
      </c>
      <c r="AY848" s="247" t="s">
        <v>128</v>
      </c>
    </row>
    <row r="849" s="14" customFormat="1">
      <c r="A849" s="14"/>
      <c r="B849" s="237"/>
      <c r="C849" s="238"/>
      <c r="D849" s="220" t="s">
        <v>141</v>
      </c>
      <c r="E849" s="239" t="s">
        <v>19</v>
      </c>
      <c r="F849" s="240" t="s">
        <v>217</v>
      </c>
      <c r="G849" s="238"/>
      <c r="H849" s="241">
        <v>11.01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7" t="s">
        <v>141</v>
      </c>
      <c r="AU849" s="247" t="s">
        <v>82</v>
      </c>
      <c r="AV849" s="14" t="s">
        <v>82</v>
      </c>
      <c r="AW849" s="14" t="s">
        <v>33</v>
      </c>
      <c r="AX849" s="14" t="s">
        <v>72</v>
      </c>
      <c r="AY849" s="247" t="s">
        <v>128</v>
      </c>
    </row>
    <row r="850" s="14" customFormat="1">
      <c r="A850" s="14"/>
      <c r="B850" s="237"/>
      <c r="C850" s="238"/>
      <c r="D850" s="220" t="s">
        <v>141</v>
      </c>
      <c r="E850" s="239" t="s">
        <v>19</v>
      </c>
      <c r="F850" s="240" t="s">
        <v>218</v>
      </c>
      <c r="G850" s="238"/>
      <c r="H850" s="241">
        <v>6.2699999999999996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7" t="s">
        <v>141</v>
      </c>
      <c r="AU850" s="247" t="s">
        <v>82</v>
      </c>
      <c r="AV850" s="14" t="s">
        <v>82</v>
      </c>
      <c r="AW850" s="14" t="s">
        <v>33</v>
      </c>
      <c r="AX850" s="14" t="s">
        <v>72</v>
      </c>
      <c r="AY850" s="247" t="s">
        <v>128</v>
      </c>
    </row>
    <row r="851" s="14" customFormat="1">
      <c r="A851" s="14"/>
      <c r="B851" s="237"/>
      <c r="C851" s="238"/>
      <c r="D851" s="220" t="s">
        <v>141</v>
      </c>
      <c r="E851" s="239" t="s">
        <v>19</v>
      </c>
      <c r="F851" s="240" t="s">
        <v>222</v>
      </c>
      <c r="G851" s="238"/>
      <c r="H851" s="241">
        <v>23.969999999999999</v>
      </c>
      <c r="I851" s="242"/>
      <c r="J851" s="238"/>
      <c r="K851" s="238"/>
      <c r="L851" s="243"/>
      <c r="M851" s="244"/>
      <c r="N851" s="245"/>
      <c r="O851" s="245"/>
      <c r="P851" s="245"/>
      <c r="Q851" s="245"/>
      <c r="R851" s="245"/>
      <c r="S851" s="245"/>
      <c r="T851" s="246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7" t="s">
        <v>141</v>
      </c>
      <c r="AU851" s="247" t="s">
        <v>82</v>
      </c>
      <c r="AV851" s="14" t="s">
        <v>82</v>
      </c>
      <c r="AW851" s="14" t="s">
        <v>33</v>
      </c>
      <c r="AX851" s="14" t="s">
        <v>72</v>
      </c>
      <c r="AY851" s="247" t="s">
        <v>128</v>
      </c>
    </row>
    <row r="852" s="14" customFormat="1">
      <c r="A852" s="14"/>
      <c r="B852" s="237"/>
      <c r="C852" s="238"/>
      <c r="D852" s="220" t="s">
        <v>141</v>
      </c>
      <c r="E852" s="239" t="s">
        <v>19</v>
      </c>
      <c r="F852" s="240" t="s">
        <v>223</v>
      </c>
      <c r="G852" s="238"/>
      <c r="H852" s="241">
        <v>16.420000000000002</v>
      </c>
      <c r="I852" s="242"/>
      <c r="J852" s="238"/>
      <c r="K852" s="238"/>
      <c r="L852" s="243"/>
      <c r="M852" s="244"/>
      <c r="N852" s="245"/>
      <c r="O852" s="245"/>
      <c r="P852" s="245"/>
      <c r="Q852" s="245"/>
      <c r="R852" s="245"/>
      <c r="S852" s="245"/>
      <c r="T852" s="24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7" t="s">
        <v>141</v>
      </c>
      <c r="AU852" s="247" t="s">
        <v>82</v>
      </c>
      <c r="AV852" s="14" t="s">
        <v>82</v>
      </c>
      <c r="AW852" s="14" t="s">
        <v>33</v>
      </c>
      <c r="AX852" s="14" t="s">
        <v>72</v>
      </c>
      <c r="AY852" s="247" t="s">
        <v>128</v>
      </c>
    </row>
    <row r="853" s="16" customFormat="1">
      <c r="A853" s="16"/>
      <c r="B853" s="259"/>
      <c r="C853" s="260"/>
      <c r="D853" s="220" t="s">
        <v>141</v>
      </c>
      <c r="E853" s="261" t="s">
        <v>19</v>
      </c>
      <c r="F853" s="262" t="s">
        <v>187</v>
      </c>
      <c r="G853" s="260"/>
      <c r="H853" s="263">
        <v>93.849999999999994</v>
      </c>
      <c r="I853" s="264"/>
      <c r="J853" s="260"/>
      <c r="K853" s="260"/>
      <c r="L853" s="265"/>
      <c r="M853" s="266"/>
      <c r="N853" s="267"/>
      <c r="O853" s="267"/>
      <c r="P853" s="267"/>
      <c r="Q853" s="267"/>
      <c r="R853" s="267"/>
      <c r="S853" s="267"/>
      <c r="T853" s="268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269" t="s">
        <v>141</v>
      </c>
      <c r="AU853" s="269" t="s">
        <v>82</v>
      </c>
      <c r="AV853" s="16" t="s">
        <v>162</v>
      </c>
      <c r="AW853" s="16" t="s">
        <v>33</v>
      </c>
      <c r="AX853" s="16" t="s">
        <v>72</v>
      </c>
      <c r="AY853" s="269" t="s">
        <v>128</v>
      </c>
    </row>
    <row r="854" s="13" customFormat="1">
      <c r="A854" s="13"/>
      <c r="B854" s="227"/>
      <c r="C854" s="228"/>
      <c r="D854" s="220" t="s">
        <v>141</v>
      </c>
      <c r="E854" s="229" t="s">
        <v>19</v>
      </c>
      <c r="F854" s="230" t="s">
        <v>196</v>
      </c>
      <c r="G854" s="228"/>
      <c r="H854" s="229" t="s">
        <v>19</v>
      </c>
      <c r="I854" s="231"/>
      <c r="J854" s="228"/>
      <c r="K854" s="228"/>
      <c r="L854" s="232"/>
      <c r="M854" s="233"/>
      <c r="N854" s="234"/>
      <c r="O854" s="234"/>
      <c r="P854" s="234"/>
      <c r="Q854" s="234"/>
      <c r="R854" s="234"/>
      <c r="S854" s="234"/>
      <c r="T854" s="23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6" t="s">
        <v>141</v>
      </c>
      <c r="AU854" s="236" t="s">
        <v>82</v>
      </c>
      <c r="AV854" s="13" t="s">
        <v>80</v>
      </c>
      <c r="AW854" s="13" t="s">
        <v>33</v>
      </c>
      <c r="AX854" s="13" t="s">
        <v>72</v>
      </c>
      <c r="AY854" s="236" t="s">
        <v>128</v>
      </c>
    </row>
    <row r="855" s="14" customFormat="1">
      <c r="A855" s="14"/>
      <c r="B855" s="237"/>
      <c r="C855" s="238"/>
      <c r="D855" s="220" t="s">
        <v>141</v>
      </c>
      <c r="E855" s="239" t="s">
        <v>19</v>
      </c>
      <c r="F855" s="240" t="s">
        <v>198</v>
      </c>
      <c r="G855" s="238"/>
      <c r="H855" s="241">
        <v>3.4350000000000001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7" t="s">
        <v>141</v>
      </c>
      <c r="AU855" s="247" t="s">
        <v>82</v>
      </c>
      <c r="AV855" s="14" t="s">
        <v>82</v>
      </c>
      <c r="AW855" s="14" t="s">
        <v>33</v>
      </c>
      <c r="AX855" s="14" t="s">
        <v>72</v>
      </c>
      <c r="AY855" s="247" t="s">
        <v>128</v>
      </c>
    </row>
    <row r="856" s="16" customFormat="1">
      <c r="A856" s="16"/>
      <c r="B856" s="259"/>
      <c r="C856" s="260"/>
      <c r="D856" s="220" t="s">
        <v>141</v>
      </c>
      <c r="E856" s="261" t="s">
        <v>19</v>
      </c>
      <c r="F856" s="262" t="s">
        <v>187</v>
      </c>
      <c r="G856" s="260"/>
      <c r="H856" s="263">
        <v>3.4350000000000001</v>
      </c>
      <c r="I856" s="264"/>
      <c r="J856" s="260"/>
      <c r="K856" s="260"/>
      <c r="L856" s="265"/>
      <c r="M856" s="266"/>
      <c r="N856" s="267"/>
      <c r="O856" s="267"/>
      <c r="P856" s="267"/>
      <c r="Q856" s="267"/>
      <c r="R856" s="267"/>
      <c r="S856" s="267"/>
      <c r="T856" s="268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T856" s="269" t="s">
        <v>141</v>
      </c>
      <c r="AU856" s="269" t="s">
        <v>82</v>
      </c>
      <c r="AV856" s="16" t="s">
        <v>162</v>
      </c>
      <c r="AW856" s="16" t="s">
        <v>33</v>
      </c>
      <c r="AX856" s="16" t="s">
        <v>72</v>
      </c>
      <c r="AY856" s="269" t="s">
        <v>128</v>
      </c>
    </row>
    <row r="857" s="15" customFormat="1">
      <c r="A857" s="15"/>
      <c r="B857" s="248"/>
      <c r="C857" s="249"/>
      <c r="D857" s="220" t="s">
        <v>141</v>
      </c>
      <c r="E857" s="250" t="s">
        <v>19</v>
      </c>
      <c r="F857" s="251" t="s">
        <v>150</v>
      </c>
      <c r="G857" s="249"/>
      <c r="H857" s="252">
        <v>293.16500000000008</v>
      </c>
      <c r="I857" s="253"/>
      <c r="J857" s="249"/>
      <c r="K857" s="249"/>
      <c r="L857" s="254"/>
      <c r="M857" s="255"/>
      <c r="N857" s="256"/>
      <c r="O857" s="256"/>
      <c r="P857" s="256"/>
      <c r="Q857" s="256"/>
      <c r="R857" s="256"/>
      <c r="S857" s="256"/>
      <c r="T857" s="257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58" t="s">
        <v>141</v>
      </c>
      <c r="AU857" s="258" t="s">
        <v>82</v>
      </c>
      <c r="AV857" s="15" t="s">
        <v>129</v>
      </c>
      <c r="AW857" s="15" t="s">
        <v>33</v>
      </c>
      <c r="AX857" s="15" t="s">
        <v>80</v>
      </c>
      <c r="AY857" s="258" t="s">
        <v>128</v>
      </c>
    </row>
    <row r="858" s="2" customFormat="1" ht="24.15" customHeight="1">
      <c r="A858" s="41"/>
      <c r="B858" s="42"/>
      <c r="C858" s="207" t="s">
        <v>611</v>
      </c>
      <c r="D858" s="207" t="s">
        <v>131</v>
      </c>
      <c r="E858" s="208" t="s">
        <v>612</v>
      </c>
      <c r="F858" s="209" t="s">
        <v>613</v>
      </c>
      <c r="G858" s="210" t="s">
        <v>352</v>
      </c>
      <c r="H858" s="211">
        <v>213.69200000000001</v>
      </c>
      <c r="I858" s="212"/>
      <c r="J858" s="213">
        <f>ROUND(I858*H858,2)</f>
        <v>0</v>
      </c>
      <c r="K858" s="209" t="s">
        <v>135</v>
      </c>
      <c r="L858" s="47"/>
      <c r="M858" s="214" t="s">
        <v>19</v>
      </c>
      <c r="N858" s="215" t="s">
        <v>43</v>
      </c>
      <c r="O858" s="87"/>
      <c r="P858" s="216">
        <f>O858*H858</f>
        <v>0</v>
      </c>
      <c r="Q858" s="216">
        <v>0.00020000000000000001</v>
      </c>
      <c r="R858" s="216">
        <f>Q858*H858</f>
        <v>0.042738400000000003</v>
      </c>
      <c r="S858" s="216">
        <v>0</v>
      </c>
      <c r="T858" s="217">
        <f>S858*H858</f>
        <v>0</v>
      </c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R858" s="218" t="s">
        <v>147</v>
      </c>
      <c r="AT858" s="218" t="s">
        <v>131</v>
      </c>
      <c r="AU858" s="218" t="s">
        <v>82</v>
      </c>
      <c r="AY858" s="20" t="s">
        <v>128</v>
      </c>
      <c r="BE858" s="219">
        <f>IF(N858="základní",J858,0)</f>
        <v>0</v>
      </c>
      <c r="BF858" s="219">
        <f>IF(N858="snížená",J858,0)</f>
        <v>0</v>
      </c>
      <c r="BG858" s="219">
        <f>IF(N858="zákl. přenesená",J858,0)</f>
        <v>0</v>
      </c>
      <c r="BH858" s="219">
        <f>IF(N858="sníž. přenesená",J858,0)</f>
        <v>0</v>
      </c>
      <c r="BI858" s="219">
        <f>IF(N858="nulová",J858,0)</f>
        <v>0</v>
      </c>
      <c r="BJ858" s="20" t="s">
        <v>80</v>
      </c>
      <c r="BK858" s="219">
        <f>ROUND(I858*H858,2)</f>
        <v>0</v>
      </c>
      <c r="BL858" s="20" t="s">
        <v>147</v>
      </c>
      <c r="BM858" s="218" t="s">
        <v>614</v>
      </c>
    </row>
    <row r="859" s="2" customFormat="1">
      <c r="A859" s="41"/>
      <c r="B859" s="42"/>
      <c r="C859" s="43"/>
      <c r="D859" s="220" t="s">
        <v>137</v>
      </c>
      <c r="E859" s="43"/>
      <c r="F859" s="221" t="s">
        <v>615</v>
      </c>
      <c r="G859" s="43"/>
      <c r="H859" s="43"/>
      <c r="I859" s="222"/>
      <c r="J859" s="43"/>
      <c r="K859" s="43"/>
      <c r="L859" s="47"/>
      <c r="M859" s="223"/>
      <c r="N859" s="224"/>
      <c r="O859" s="87"/>
      <c r="P859" s="87"/>
      <c r="Q859" s="87"/>
      <c r="R859" s="87"/>
      <c r="S859" s="87"/>
      <c r="T859" s="88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T859" s="20" t="s">
        <v>137</v>
      </c>
      <c r="AU859" s="20" t="s">
        <v>82</v>
      </c>
    </row>
    <row r="860" s="2" customFormat="1">
      <c r="A860" s="41"/>
      <c r="B860" s="42"/>
      <c r="C860" s="43"/>
      <c r="D860" s="225" t="s">
        <v>139</v>
      </c>
      <c r="E860" s="43"/>
      <c r="F860" s="226" t="s">
        <v>616</v>
      </c>
      <c r="G860" s="43"/>
      <c r="H860" s="43"/>
      <c r="I860" s="222"/>
      <c r="J860" s="43"/>
      <c r="K860" s="43"/>
      <c r="L860" s="47"/>
      <c r="M860" s="223"/>
      <c r="N860" s="224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139</v>
      </c>
      <c r="AU860" s="20" t="s">
        <v>82</v>
      </c>
    </row>
    <row r="861" s="13" customFormat="1">
      <c r="A861" s="13"/>
      <c r="B861" s="227"/>
      <c r="C861" s="228"/>
      <c r="D861" s="220" t="s">
        <v>141</v>
      </c>
      <c r="E861" s="229" t="s">
        <v>19</v>
      </c>
      <c r="F861" s="230" t="s">
        <v>144</v>
      </c>
      <c r="G861" s="228"/>
      <c r="H861" s="229" t="s">
        <v>19</v>
      </c>
      <c r="I861" s="231"/>
      <c r="J861" s="228"/>
      <c r="K861" s="228"/>
      <c r="L861" s="232"/>
      <c r="M861" s="233"/>
      <c r="N861" s="234"/>
      <c r="O861" s="234"/>
      <c r="P861" s="234"/>
      <c r="Q861" s="234"/>
      <c r="R861" s="234"/>
      <c r="S861" s="234"/>
      <c r="T861" s="23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6" t="s">
        <v>141</v>
      </c>
      <c r="AU861" s="236" t="s">
        <v>82</v>
      </c>
      <c r="AV861" s="13" t="s">
        <v>80</v>
      </c>
      <c r="AW861" s="13" t="s">
        <v>33</v>
      </c>
      <c r="AX861" s="13" t="s">
        <v>72</v>
      </c>
      <c r="AY861" s="236" t="s">
        <v>128</v>
      </c>
    </row>
    <row r="862" s="14" customFormat="1">
      <c r="A862" s="14"/>
      <c r="B862" s="237"/>
      <c r="C862" s="238"/>
      <c r="D862" s="220" t="s">
        <v>141</v>
      </c>
      <c r="E862" s="239" t="s">
        <v>19</v>
      </c>
      <c r="F862" s="240" t="s">
        <v>617</v>
      </c>
      <c r="G862" s="238"/>
      <c r="H862" s="241">
        <v>8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7" t="s">
        <v>141</v>
      </c>
      <c r="AU862" s="247" t="s">
        <v>82</v>
      </c>
      <c r="AV862" s="14" t="s">
        <v>82</v>
      </c>
      <c r="AW862" s="14" t="s">
        <v>33</v>
      </c>
      <c r="AX862" s="14" t="s">
        <v>72</v>
      </c>
      <c r="AY862" s="247" t="s">
        <v>128</v>
      </c>
    </row>
    <row r="863" s="14" customFormat="1">
      <c r="A863" s="14"/>
      <c r="B863" s="237"/>
      <c r="C863" s="238"/>
      <c r="D863" s="220" t="s">
        <v>141</v>
      </c>
      <c r="E863" s="239" t="s">
        <v>19</v>
      </c>
      <c r="F863" s="240" t="s">
        <v>618</v>
      </c>
      <c r="G863" s="238"/>
      <c r="H863" s="241">
        <v>24</v>
      </c>
      <c r="I863" s="242"/>
      <c r="J863" s="238"/>
      <c r="K863" s="238"/>
      <c r="L863" s="243"/>
      <c r="M863" s="244"/>
      <c r="N863" s="245"/>
      <c r="O863" s="245"/>
      <c r="P863" s="245"/>
      <c r="Q863" s="245"/>
      <c r="R863" s="245"/>
      <c r="S863" s="245"/>
      <c r="T863" s="24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7" t="s">
        <v>141</v>
      </c>
      <c r="AU863" s="247" t="s">
        <v>82</v>
      </c>
      <c r="AV863" s="14" t="s">
        <v>82</v>
      </c>
      <c r="AW863" s="14" t="s">
        <v>33</v>
      </c>
      <c r="AX863" s="14" t="s">
        <v>72</v>
      </c>
      <c r="AY863" s="247" t="s">
        <v>128</v>
      </c>
    </row>
    <row r="864" s="14" customFormat="1">
      <c r="A864" s="14"/>
      <c r="B864" s="237"/>
      <c r="C864" s="238"/>
      <c r="D864" s="220" t="s">
        <v>141</v>
      </c>
      <c r="E864" s="239" t="s">
        <v>19</v>
      </c>
      <c r="F864" s="240" t="s">
        <v>619</v>
      </c>
      <c r="G864" s="238"/>
      <c r="H864" s="241">
        <v>2.8500000000000001</v>
      </c>
      <c r="I864" s="242"/>
      <c r="J864" s="238"/>
      <c r="K864" s="238"/>
      <c r="L864" s="243"/>
      <c r="M864" s="244"/>
      <c r="N864" s="245"/>
      <c r="O864" s="245"/>
      <c r="P864" s="245"/>
      <c r="Q864" s="245"/>
      <c r="R864" s="245"/>
      <c r="S864" s="245"/>
      <c r="T864" s="24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7" t="s">
        <v>141</v>
      </c>
      <c r="AU864" s="247" t="s">
        <v>82</v>
      </c>
      <c r="AV864" s="14" t="s">
        <v>82</v>
      </c>
      <c r="AW864" s="14" t="s">
        <v>33</v>
      </c>
      <c r="AX864" s="14" t="s">
        <v>72</v>
      </c>
      <c r="AY864" s="247" t="s">
        <v>128</v>
      </c>
    </row>
    <row r="865" s="14" customFormat="1">
      <c r="A865" s="14"/>
      <c r="B865" s="237"/>
      <c r="C865" s="238"/>
      <c r="D865" s="220" t="s">
        <v>141</v>
      </c>
      <c r="E865" s="239" t="s">
        <v>19</v>
      </c>
      <c r="F865" s="240" t="s">
        <v>620</v>
      </c>
      <c r="G865" s="238"/>
      <c r="H865" s="241">
        <v>18</v>
      </c>
      <c r="I865" s="242"/>
      <c r="J865" s="238"/>
      <c r="K865" s="238"/>
      <c r="L865" s="243"/>
      <c r="M865" s="244"/>
      <c r="N865" s="245"/>
      <c r="O865" s="245"/>
      <c r="P865" s="245"/>
      <c r="Q865" s="245"/>
      <c r="R865" s="245"/>
      <c r="S865" s="245"/>
      <c r="T865" s="246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7" t="s">
        <v>141</v>
      </c>
      <c r="AU865" s="247" t="s">
        <v>82</v>
      </c>
      <c r="AV865" s="14" t="s">
        <v>82</v>
      </c>
      <c r="AW865" s="14" t="s">
        <v>33</v>
      </c>
      <c r="AX865" s="14" t="s">
        <v>72</v>
      </c>
      <c r="AY865" s="247" t="s">
        <v>128</v>
      </c>
    </row>
    <row r="866" s="14" customFormat="1">
      <c r="A866" s="14"/>
      <c r="B866" s="237"/>
      <c r="C866" s="238"/>
      <c r="D866" s="220" t="s">
        <v>141</v>
      </c>
      <c r="E866" s="239" t="s">
        <v>19</v>
      </c>
      <c r="F866" s="240" t="s">
        <v>621</v>
      </c>
      <c r="G866" s="238"/>
      <c r="H866" s="241">
        <v>6</v>
      </c>
      <c r="I866" s="242"/>
      <c r="J866" s="238"/>
      <c r="K866" s="238"/>
      <c r="L866" s="243"/>
      <c r="M866" s="244"/>
      <c r="N866" s="245"/>
      <c r="O866" s="245"/>
      <c r="P866" s="245"/>
      <c r="Q866" s="245"/>
      <c r="R866" s="245"/>
      <c r="S866" s="245"/>
      <c r="T866" s="24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7" t="s">
        <v>141</v>
      </c>
      <c r="AU866" s="247" t="s">
        <v>82</v>
      </c>
      <c r="AV866" s="14" t="s">
        <v>82</v>
      </c>
      <c r="AW866" s="14" t="s">
        <v>33</v>
      </c>
      <c r="AX866" s="14" t="s">
        <v>72</v>
      </c>
      <c r="AY866" s="247" t="s">
        <v>128</v>
      </c>
    </row>
    <row r="867" s="16" customFormat="1">
      <c r="A867" s="16"/>
      <c r="B867" s="259"/>
      <c r="C867" s="260"/>
      <c r="D867" s="220" t="s">
        <v>141</v>
      </c>
      <c r="E867" s="261" t="s">
        <v>19</v>
      </c>
      <c r="F867" s="262" t="s">
        <v>187</v>
      </c>
      <c r="G867" s="260"/>
      <c r="H867" s="263">
        <v>58.850000000000001</v>
      </c>
      <c r="I867" s="264"/>
      <c r="J867" s="260"/>
      <c r="K867" s="260"/>
      <c r="L867" s="265"/>
      <c r="M867" s="266"/>
      <c r="N867" s="267"/>
      <c r="O867" s="267"/>
      <c r="P867" s="267"/>
      <c r="Q867" s="267"/>
      <c r="R867" s="267"/>
      <c r="S867" s="267"/>
      <c r="T867" s="268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T867" s="269" t="s">
        <v>141</v>
      </c>
      <c r="AU867" s="269" t="s">
        <v>82</v>
      </c>
      <c r="AV867" s="16" t="s">
        <v>162</v>
      </c>
      <c r="AW867" s="16" t="s">
        <v>33</v>
      </c>
      <c r="AX867" s="16" t="s">
        <v>72</v>
      </c>
      <c r="AY867" s="269" t="s">
        <v>128</v>
      </c>
    </row>
    <row r="868" s="13" customFormat="1">
      <c r="A868" s="13"/>
      <c r="B868" s="227"/>
      <c r="C868" s="228"/>
      <c r="D868" s="220" t="s">
        <v>141</v>
      </c>
      <c r="E868" s="229" t="s">
        <v>19</v>
      </c>
      <c r="F868" s="230" t="s">
        <v>146</v>
      </c>
      <c r="G868" s="228"/>
      <c r="H868" s="229" t="s">
        <v>19</v>
      </c>
      <c r="I868" s="231"/>
      <c r="J868" s="228"/>
      <c r="K868" s="228"/>
      <c r="L868" s="232"/>
      <c r="M868" s="233"/>
      <c r="N868" s="234"/>
      <c r="O868" s="234"/>
      <c r="P868" s="234"/>
      <c r="Q868" s="234"/>
      <c r="R868" s="234"/>
      <c r="S868" s="234"/>
      <c r="T868" s="23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6" t="s">
        <v>141</v>
      </c>
      <c r="AU868" s="236" t="s">
        <v>82</v>
      </c>
      <c r="AV868" s="13" t="s">
        <v>80</v>
      </c>
      <c r="AW868" s="13" t="s">
        <v>33</v>
      </c>
      <c r="AX868" s="13" t="s">
        <v>72</v>
      </c>
      <c r="AY868" s="236" t="s">
        <v>128</v>
      </c>
    </row>
    <row r="869" s="14" customFormat="1">
      <c r="A869" s="14"/>
      <c r="B869" s="237"/>
      <c r="C869" s="238"/>
      <c r="D869" s="220" t="s">
        <v>141</v>
      </c>
      <c r="E869" s="239" t="s">
        <v>19</v>
      </c>
      <c r="F869" s="240" t="s">
        <v>622</v>
      </c>
      <c r="G869" s="238"/>
      <c r="H869" s="241">
        <v>5.3099999999999996</v>
      </c>
      <c r="I869" s="242"/>
      <c r="J869" s="238"/>
      <c r="K869" s="238"/>
      <c r="L869" s="243"/>
      <c r="M869" s="244"/>
      <c r="N869" s="245"/>
      <c r="O869" s="245"/>
      <c r="P869" s="245"/>
      <c r="Q869" s="245"/>
      <c r="R869" s="245"/>
      <c r="S869" s="245"/>
      <c r="T869" s="246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7" t="s">
        <v>141</v>
      </c>
      <c r="AU869" s="247" t="s">
        <v>82</v>
      </c>
      <c r="AV869" s="14" t="s">
        <v>82</v>
      </c>
      <c r="AW869" s="14" t="s">
        <v>33</v>
      </c>
      <c r="AX869" s="14" t="s">
        <v>72</v>
      </c>
      <c r="AY869" s="247" t="s">
        <v>128</v>
      </c>
    </row>
    <row r="870" s="14" customFormat="1">
      <c r="A870" s="14"/>
      <c r="B870" s="237"/>
      <c r="C870" s="238"/>
      <c r="D870" s="220" t="s">
        <v>141</v>
      </c>
      <c r="E870" s="239" t="s">
        <v>19</v>
      </c>
      <c r="F870" s="240" t="s">
        <v>623</v>
      </c>
      <c r="G870" s="238"/>
      <c r="H870" s="241">
        <v>9</v>
      </c>
      <c r="I870" s="242"/>
      <c r="J870" s="238"/>
      <c r="K870" s="238"/>
      <c r="L870" s="243"/>
      <c r="M870" s="244"/>
      <c r="N870" s="245"/>
      <c r="O870" s="245"/>
      <c r="P870" s="245"/>
      <c r="Q870" s="245"/>
      <c r="R870" s="245"/>
      <c r="S870" s="245"/>
      <c r="T870" s="246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7" t="s">
        <v>141</v>
      </c>
      <c r="AU870" s="247" t="s">
        <v>82</v>
      </c>
      <c r="AV870" s="14" t="s">
        <v>82</v>
      </c>
      <c r="AW870" s="14" t="s">
        <v>33</v>
      </c>
      <c r="AX870" s="14" t="s">
        <v>72</v>
      </c>
      <c r="AY870" s="247" t="s">
        <v>128</v>
      </c>
    </row>
    <row r="871" s="14" customFormat="1">
      <c r="A871" s="14"/>
      <c r="B871" s="237"/>
      <c r="C871" s="238"/>
      <c r="D871" s="220" t="s">
        <v>141</v>
      </c>
      <c r="E871" s="239" t="s">
        <v>19</v>
      </c>
      <c r="F871" s="240" t="s">
        <v>624</v>
      </c>
      <c r="G871" s="238"/>
      <c r="H871" s="241">
        <v>5.2000000000000002</v>
      </c>
      <c r="I871" s="242"/>
      <c r="J871" s="238"/>
      <c r="K871" s="238"/>
      <c r="L871" s="243"/>
      <c r="M871" s="244"/>
      <c r="N871" s="245"/>
      <c r="O871" s="245"/>
      <c r="P871" s="245"/>
      <c r="Q871" s="245"/>
      <c r="R871" s="245"/>
      <c r="S871" s="245"/>
      <c r="T871" s="24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7" t="s">
        <v>141</v>
      </c>
      <c r="AU871" s="247" t="s">
        <v>82</v>
      </c>
      <c r="AV871" s="14" t="s">
        <v>82</v>
      </c>
      <c r="AW871" s="14" t="s">
        <v>33</v>
      </c>
      <c r="AX871" s="14" t="s">
        <v>72</v>
      </c>
      <c r="AY871" s="247" t="s">
        <v>128</v>
      </c>
    </row>
    <row r="872" s="14" customFormat="1">
      <c r="A872" s="14"/>
      <c r="B872" s="237"/>
      <c r="C872" s="238"/>
      <c r="D872" s="220" t="s">
        <v>141</v>
      </c>
      <c r="E872" s="239" t="s">
        <v>19</v>
      </c>
      <c r="F872" s="240" t="s">
        <v>625</v>
      </c>
      <c r="G872" s="238"/>
      <c r="H872" s="241">
        <v>4.9500000000000002</v>
      </c>
      <c r="I872" s="242"/>
      <c r="J872" s="238"/>
      <c r="K872" s="238"/>
      <c r="L872" s="243"/>
      <c r="M872" s="244"/>
      <c r="N872" s="245"/>
      <c r="O872" s="245"/>
      <c r="P872" s="245"/>
      <c r="Q872" s="245"/>
      <c r="R872" s="245"/>
      <c r="S872" s="245"/>
      <c r="T872" s="246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7" t="s">
        <v>141</v>
      </c>
      <c r="AU872" s="247" t="s">
        <v>82</v>
      </c>
      <c r="AV872" s="14" t="s">
        <v>82</v>
      </c>
      <c r="AW872" s="14" t="s">
        <v>33</v>
      </c>
      <c r="AX872" s="14" t="s">
        <v>72</v>
      </c>
      <c r="AY872" s="247" t="s">
        <v>128</v>
      </c>
    </row>
    <row r="873" s="14" customFormat="1">
      <c r="A873" s="14"/>
      <c r="B873" s="237"/>
      <c r="C873" s="238"/>
      <c r="D873" s="220" t="s">
        <v>141</v>
      </c>
      <c r="E873" s="239" t="s">
        <v>19</v>
      </c>
      <c r="F873" s="240" t="s">
        <v>626</v>
      </c>
      <c r="G873" s="238"/>
      <c r="H873" s="241">
        <v>5.29</v>
      </c>
      <c r="I873" s="242"/>
      <c r="J873" s="238"/>
      <c r="K873" s="238"/>
      <c r="L873" s="243"/>
      <c r="M873" s="244"/>
      <c r="N873" s="245"/>
      <c r="O873" s="245"/>
      <c r="P873" s="245"/>
      <c r="Q873" s="245"/>
      <c r="R873" s="245"/>
      <c r="S873" s="245"/>
      <c r="T873" s="246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7" t="s">
        <v>141</v>
      </c>
      <c r="AU873" s="247" t="s">
        <v>82</v>
      </c>
      <c r="AV873" s="14" t="s">
        <v>82</v>
      </c>
      <c r="AW873" s="14" t="s">
        <v>33</v>
      </c>
      <c r="AX873" s="14" t="s">
        <v>72</v>
      </c>
      <c r="AY873" s="247" t="s">
        <v>128</v>
      </c>
    </row>
    <row r="874" s="14" customFormat="1">
      <c r="A874" s="14"/>
      <c r="B874" s="237"/>
      <c r="C874" s="238"/>
      <c r="D874" s="220" t="s">
        <v>141</v>
      </c>
      <c r="E874" s="239" t="s">
        <v>19</v>
      </c>
      <c r="F874" s="240" t="s">
        <v>627</v>
      </c>
      <c r="G874" s="238"/>
      <c r="H874" s="241">
        <v>40.5</v>
      </c>
      <c r="I874" s="242"/>
      <c r="J874" s="238"/>
      <c r="K874" s="238"/>
      <c r="L874" s="243"/>
      <c r="M874" s="244"/>
      <c r="N874" s="245"/>
      <c r="O874" s="245"/>
      <c r="P874" s="245"/>
      <c r="Q874" s="245"/>
      <c r="R874" s="245"/>
      <c r="S874" s="245"/>
      <c r="T874" s="24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7" t="s">
        <v>141</v>
      </c>
      <c r="AU874" s="247" t="s">
        <v>82</v>
      </c>
      <c r="AV874" s="14" t="s">
        <v>82</v>
      </c>
      <c r="AW874" s="14" t="s">
        <v>33</v>
      </c>
      <c r="AX874" s="14" t="s">
        <v>72</v>
      </c>
      <c r="AY874" s="247" t="s">
        <v>128</v>
      </c>
    </row>
    <row r="875" s="14" customFormat="1">
      <c r="A875" s="14"/>
      <c r="B875" s="237"/>
      <c r="C875" s="238"/>
      <c r="D875" s="220" t="s">
        <v>141</v>
      </c>
      <c r="E875" s="239" t="s">
        <v>19</v>
      </c>
      <c r="F875" s="240" t="s">
        <v>628</v>
      </c>
      <c r="G875" s="238"/>
      <c r="H875" s="241">
        <v>4.75</v>
      </c>
      <c r="I875" s="242"/>
      <c r="J875" s="238"/>
      <c r="K875" s="238"/>
      <c r="L875" s="243"/>
      <c r="M875" s="244"/>
      <c r="N875" s="245"/>
      <c r="O875" s="245"/>
      <c r="P875" s="245"/>
      <c r="Q875" s="245"/>
      <c r="R875" s="245"/>
      <c r="S875" s="245"/>
      <c r="T875" s="24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7" t="s">
        <v>141</v>
      </c>
      <c r="AU875" s="247" t="s">
        <v>82</v>
      </c>
      <c r="AV875" s="14" t="s">
        <v>82</v>
      </c>
      <c r="AW875" s="14" t="s">
        <v>33</v>
      </c>
      <c r="AX875" s="14" t="s">
        <v>72</v>
      </c>
      <c r="AY875" s="247" t="s">
        <v>128</v>
      </c>
    </row>
    <row r="876" s="16" customFormat="1">
      <c r="A876" s="16"/>
      <c r="B876" s="259"/>
      <c r="C876" s="260"/>
      <c r="D876" s="220" t="s">
        <v>141</v>
      </c>
      <c r="E876" s="261" t="s">
        <v>19</v>
      </c>
      <c r="F876" s="262" t="s">
        <v>187</v>
      </c>
      <c r="G876" s="260"/>
      <c r="H876" s="263">
        <v>75</v>
      </c>
      <c r="I876" s="264"/>
      <c r="J876" s="260"/>
      <c r="K876" s="260"/>
      <c r="L876" s="265"/>
      <c r="M876" s="266"/>
      <c r="N876" s="267"/>
      <c r="O876" s="267"/>
      <c r="P876" s="267"/>
      <c r="Q876" s="267"/>
      <c r="R876" s="267"/>
      <c r="S876" s="267"/>
      <c r="T876" s="268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T876" s="269" t="s">
        <v>141</v>
      </c>
      <c r="AU876" s="269" t="s">
        <v>82</v>
      </c>
      <c r="AV876" s="16" t="s">
        <v>162</v>
      </c>
      <c r="AW876" s="16" t="s">
        <v>33</v>
      </c>
      <c r="AX876" s="16" t="s">
        <v>72</v>
      </c>
      <c r="AY876" s="269" t="s">
        <v>128</v>
      </c>
    </row>
    <row r="877" s="13" customFormat="1">
      <c r="A877" s="13"/>
      <c r="B877" s="227"/>
      <c r="C877" s="228"/>
      <c r="D877" s="220" t="s">
        <v>141</v>
      </c>
      <c r="E877" s="229" t="s">
        <v>19</v>
      </c>
      <c r="F877" s="230" t="s">
        <v>148</v>
      </c>
      <c r="G877" s="228"/>
      <c r="H877" s="229" t="s">
        <v>19</v>
      </c>
      <c r="I877" s="231"/>
      <c r="J877" s="228"/>
      <c r="K877" s="228"/>
      <c r="L877" s="232"/>
      <c r="M877" s="233"/>
      <c r="N877" s="234"/>
      <c r="O877" s="234"/>
      <c r="P877" s="234"/>
      <c r="Q877" s="234"/>
      <c r="R877" s="234"/>
      <c r="S877" s="234"/>
      <c r="T877" s="23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6" t="s">
        <v>141</v>
      </c>
      <c r="AU877" s="236" t="s">
        <v>82</v>
      </c>
      <c r="AV877" s="13" t="s">
        <v>80</v>
      </c>
      <c r="AW877" s="13" t="s">
        <v>33</v>
      </c>
      <c r="AX877" s="13" t="s">
        <v>72</v>
      </c>
      <c r="AY877" s="236" t="s">
        <v>128</v>
      </c>
    </row>
    <row r="878" s="14" customFormat="1">
      <c r="A878" s="14"/>
      <c r="B878" s="237"/>
      <c r="C878" s="238"/>
      <c r="D878" s="220" t="s">
        <v>141</v>
      </c>
      <c r="E878" s="239" t="s">
        <v>19</v>
      </c>
      <c r="F878" s="240" t="s">
        <v>622</v>
      </c>
      <c r="G878" s="238"/>
      <c r="H878" s="241">
        <v>5.3099999999999996</v>
      </c>
      <c r="I878" s="242"/>
      <c r="J878" s="238"/>
      <c r="K878" s="238"/>
      <c r="L878" s="243"/>
      <c r="M878" s="244"/>
      <c r="N878" s="245"/>
      <c r="O878" s="245"/>
      <c r="P878" s="245"/>
      <c r="Q878" s="245"/>
      <c r="R878" s="245"/>
      <c r="S878" s="245"/>
      <c r="T878" s="24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7" t="s">
        <v>141</v>
      </c>
      <c r="AU878" s="247" t="s">
        <v>82</v>
      </c>
      <c r="AV878" s="14" t="s">
        <v>82</v>
      </c>
      <c r="AW878" s="14" t="s">
        <v>33</v>
      </c>
      <c r="AX878" s="14" t="s">
        <v>72</v>
      </c>
      <c r="AY878" s="247" t="s">
        <v>128</v>
      </c>
    </row>
    <row r="879" s="14" customFormat="1">
      <c r="A879" s="14"/>
      <c r="B879" s="237"/>
      <c r="C879" s="238"/>
      <c r="D879" s="220" t="s">
        <v>141</v>
      </c>
      <c r="E879" s="239" t="s">
        <v>19</v>
      </c>
      <c r="F879" s="240" t="s">
        <v>624</v>
      </c>
      <c r="G879" s="238"/>
      <c r="H879" s="241">
        <v>5.2000000000000002</v>
      </c>
      <c r="I879" s="242"/>
      <c r="J879" s="238"/>
      <c r="K879" s="238"/>
      <c r="L879" s="243"/>
      <c r="M879" s="244"/>
      <c r="N879" s="245"/>
      <c r="O879" s="245"/>
      <c r="P879" s="245"/>
      <c r="Q879" s="245"/>
      <c r="R879" s="245"/>
      <c r="S879" s="245"/>
      <c r="T879" s="24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7" t="s">
        <v>141</v>
      </c>
      <c r="AU879" s="247" t="s">
        <v>82</v>
      </c>
      <c r="AV879" s="14" t="s">
        <v>82</v>
      </c>
      <c r="AW879" s="14" t="s">
        <v>33</v>
      </c>
      <c r="AX879" s="14" t="s">
        <v>72</v>
      </c>
      <c r="AY879" s="247" t="s">
        <v>128</v>
      </c>
    </row>
    <row r="880" s="14" customFormat="1">
      <c r="A880" s="14"/>
      <c r="B880" s="237"/>
      <c r="C880" s="238"/>
      <c r="D880" s="220" t="s">
        <v>141</v>
      </c>
      <c r="E880" s="239" t="s">
        <v>19</v>
      </c>
      <c r="F880" s="240" t="s">
        <v>629</v>
      </c>
      <c r="G880" s="238"/>
      <c r="H880" s="241">
        <v>5.1600000000000001</v>
      </c>
      <c r="I880" s="242"/>
      <c r="J880" s="238"/>
      <c r="K880" s="238"/>
      <c r="L880" s="243"/>
      <c r="M880" s="244"/>
      <c r="N880" s="245"/>
      <c r="O880" s="245"/>
      <c r="P880" s="245"/>
      <c r="Q880" s="245"/>
      <c r="R880" s="245"/>
      <c r="S880" s="245"/>
      <c r="T880" s="24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7" t="s">
        <v>141</v>
      </c>
      <c r="AU880" s="247" t="s">
        <v>82</v>
      </c>
      <c r="AV880" s="14" t="s">
        <v>82</v>
      </c>
      <c r="AW880" s="14" t="s">
        <v>33</v>
      </c>
      <c r="AX880" s="14" t="s">
        <v>72</v>
      </c>
      <c r="AY880" s="247" t="s">
        <v>128</v>
      </c>
    </row>
    <row r="881" s="14" customFormat="1">
      <c r="A881" s="14"/>
      <c r="B881" s="237"/>
      <c r="C881" s="238"/>
      <c r="D881" s="220" t="s">
        <v>141</v>
      </c>
      <c r="E881" s="239" t="s">
        <v>19</v>
      </c>
      <c r="F881" s="240" t="s">
        <v>630</v>
      </c>
      <c r="G881" s="238"/>
      <c r="H881" s="241">
        <v>3.8420000000000001</v>
      </c>
      <c r="I881" s="242"/>
      <c r="J881" s="238"/>
      <c r="K881" s="238"/>
      <c r="L881" s="243"/>
      <c r="M881" s="244"/>
      <c r="N881" s="245"/>
      <c r="O881" s="245"/>
      <c r="P881" s="245"/>
      <c r="Q881" s="245"/>
      <c r="R881" s="245"/>
      <c r="S881" s="245"/>
      <c r="T881" s="24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7" t="s">
        <v>141</v>
      </c>
      <c r="AU881" s="247" t="s">
        <v>82</v>
      </c>
      <c r="AV881" s="14" t="s">
        <v>82</v>
      </c>
      <c r="AW881" s="14" t="s">
        <v>33</v>
      </c>
      <c r="AX881" s="14" t="s">
        <v>72</v>
      </c>
      <c r="AY881" s="247" t="s">
        <v>128</v>
      </c>
    </row>
    <row r="882" s="14" customFormat="1">
      <c r="A882" s="14"/>
      <c r="B882" s="237"/>
      <c r="C882" s="238"/>
      <c r="D882" s="220" t="s">
        <v>141</v>
      </c>
      <c r="E882" s="239" t="s">
        <v>19</v>
      </c>
      <c r="F882" s="240" t="s">
        <v>626</v>
      </c>
      <c r="G882" s="238"/>
      <c r="H882" s="241">
        <v>5.29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7" t="s">
        <v>141</v>
      </c>
      <c r="AU882" s="247" t="s">
        <v>82</v>
      </c>
      <c r="AV882" s="14" t="s">
        <v>82</v>
      </c>
      <c r="AW882" s="14" t="s">
        <v>33</v>
      </c>
      <c r="AX882" s="14" t="s">
        <v>72</v>
      </c>
      <c r="AY882" s="247" t="s">
        <v>128</v>
      </c>
    </row>
    <row r="883" s="14" customFormat="1">
      <c r="A883" s="14"/>
      <c r="B883" s="237"/>
      <c r="C883" s="238"/>
      <c r="D883" s="220" t="s">
        <v>141</v>
      </c>
      <c r="E883" s="239" t="s">
        <v>19</v>
      </c>
      <c r="F883" s="240" t="s">
        <v>631</v>
      </c>
      <c r="G883" s="238"/>
      <c r="H883" s="241">
        <v>45</v>
      </c>
      <c r="I883" s="242"/>
      <c r="J883" s="238"/>
      <c r="K883" s="238"/>
      <c r="L883" s="243"/>
      <c r="M883" s="244"/>
      <c r="N883" s="245"/>
      <c r="O883" s="245"/>
      <c r="P883" s="245"/>
      <c r="Q883" s="245"/>
      <c r="R883" s="245"/>
      <c r="S883" s="245"/>
      <c r="T883" s="24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7" t="s">
        <v>141</v>
      </c>
      <c r="AU883" s="247" t="s">
        <v>82</v>
      </c>
      <c r="AV883" s="14" t="s">
        <v>82</v>
      </c>
      <c r="AW883" s="14" t="s">
        <v>33</v>
      </c>
      <c r="AX883" s="14" t="s">
        <v>72</v>
      </c>
      <c r="AY883" s="247" t="s">
        <v>128</v>
      </c>
    </row>
    <row r="884" s="14" customFormat="1">
      <c r="A884" s="14"/>
      <c r="B884" s="237"/>
      <c r="C884" s="238"/>
      <c r="D884" s="220" t="s">
        <v>141</v>
      </c>
      <c r="E884" s="239" t="s">
        <v>19</v>
      </c>
      <c r="F884" s="240" t="s">
        <v>628</v>
      </c>
      <c r="G884" s="238"/>
      <c r="H884" s="241">
        <v>4.75</v>
      </c>
      <c r="I884" s="242"/>
      <c r="J884" s="238"/>
      <c r="K884" s="238"/>
      <c r="L884" s="243"/>
      <c r="M884" s="244"/>
      <c r="N884" s="245"/>
      <c r="O884" s="245"/>
      <c r="P884" s="245"/>
      <c r="Q884" s="245"/>
      <c r="R884" s="245"/>
      <c r="S884" s="245"/>
      <c r="T884" s="24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7" t="s">
        <v>141</v>
      </c>
      <c r="AU884" s="247" t="s">
        <v>82</v>
      </c>
      <c r="AV884" s="14" t="s">
        <v>82</v>
      </c>
      <c r="AW884" s="14" t="s">
        <v>33</v>
      </c>
      <c r="AX884" s="14" t="s">
        <v>72</v>
      </c>
      <c r="AY884" s="247" t="s">
        <v>128</v>
      </c>
    </row>
    <row r="885" s="16" customFormat="1">
      <c r="A885" s="16"/>
      <c r="B885" s="259"/>
      <c r="C885" s="260"/>
      <c r="D885" s="220" t="s">
        <v>141</v>
      </c>
      <c r="E885" s="261" t="s">
        <v>19</v>
      </c>
      <c r="F885" s="262" t="s">
        <v>187</v>
      </c>
      <c r="G885" s="260"/>
      <c r="H885" s="263">
        <v>74.551999999999992</v>
      </c>
      <c r="I885" s="264"/>
      <c r="J885" s="260"/>
      <c r="K885" s="260"/>
      <c r="L885" s="265"/>
      <c r="M885" s="266"/>
      <c r="N885" s="267"/>
      <c r="O885" s="267"/>
      <c r="P885" s="267"/>
      <c r="Q885" s="267"/>
      <c r="R885" s="267"/>
      <c r="S885" s="267"/>
      <c r="T885" s="268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T885" s="269" t="s">
        <v>141</v>
      </c>
      <c r="AU885" s="269" t="s">
        <v>82</v>
      </c>
      <c r="AV885" s="16" t="s">
        <v>162</v>
      </c>
      <c r="AW885" s="16" t="s">
        <v>33</v>
      </c>
      <c r="AX885" s="16" t="s">
        <v>72</v>
      </c>
      <c r="AY885" s="269" t="s">
        <v>128</v>
      </c>
    </row>
    <row r="886" s="13" customFormat="1">
      <c r="A886" s="13"/>
      <c r="B886" s="227"/>
      <c r="C886" s="228"/>
      <c r="D886" s="220" t="s">
        <v>141</v>
      </c>
      <c r="E886" s="229" t="s">
        <v>19</v>
      </c>
      <c r="F886" s="230" t="s">
        <v>196</v>
      </c>
      <c r="G886" s="228"/>
      <c r="H886" s="229" t="s">
        <v>19</v>
      </c>
      <c r="I886" s="231"/>
      <c r="J886" s="228"/>
      <c r="K886" s="228"/>
      <c r="L886" s="232"/>
      <c r="M886" s="233"/>
      <c r="N886" s="234"/>
      <c r="O886" s="234"/>
      <c r="P886" s="234"/>
      <c r="Q886" s="234"/>
      <c r="R886" s="234"/>
      <c r="S886" s="234"/>
      <c r="T886" s="235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6" t="s">
        <v>141</v>
      </c>
      <c r="AU886" s="236" t="s">
        <v>82</v>
      </c>
      <c r="AV886" s="13" t="s">
        <v>80</v>
      </c>
      <c r="AW886" s="13" t="s">
        <v>33</v>
      </c>
      <c r="AX886" s="13" t="s">
        <v>72</v>
      </c>
      <c r="AY886" s="236" t="s">
        <v>128</v>
      </c>
    </row>
    <row r="887" s="14" customFormat="1">
      <c r="A887" s="14"/>
      <c r="B887" s="237"/>
      <c r="C887" s="238"/>
      <c r="D887" s="220" t="s">
        <v>141</v>
      </c>
      <c r="E887" s="239" t="s">
        <v>19</v>
      </c>
      <c r="F887" s="240" t="s">
        <v>626</v>
      </c>
      <c r="G887" s="238"/>
      <c r="H887" s="241">
        <v>5.29</v>
      </c>
      <c r="I887" s="242"/>
      <c r="J887" s="238"/>
      <c r="K887" s="238"/>
      <c r="L887" s="243"/>
      <c r="M887" s="244"/>
      <c r="N887" s="245"/>
      <c r="O887" s="245"/>
      <c r="P887" s="245"/>
      <c r="Q887" s="245"/>
      <c r="R887" s="245"/>
      <c r="S887" s="245"/>
      <c r="T887" s="24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7" t="s">
        <v>141</v>
      </c>
      <c r="AU887" s="247" t="s">
        <v>82</v>
      </c>
      <c r="AV887" s="14" t="s">
        <v>82</v>
      </c>
      <c r="AW887" s="14" t="s">
        <v>33</v>
      </c>
      <c r="AX887" s="14" t="s">
        <v>72</v>
      </c>
      <c r="AY887" s="247" t="s">
        <v>128</v>
      </c>
    </row>
    <row r="888" s="16" customFormat="1">
      <c r="A888" s="16"/>
      <c r="B888" s="259"/>
      <c r="C888" s="260"/>
      <c r="D888" s="220" t="s">
        <v>141</v>
      </c>
      <c r="E888" s="261" t="s">
        <v>19</v>
      </c>
      <c r="F888" s="262" t="s">
        <v>187</v>
      </c>
      <c r="G888" s="260"/>
      <c r="H888" s="263">
        <v>5.29</v>
      </c>
      <c r="I888" s="264"/>
      <c r="J888" s="260"/>
      <c r="K888" s="260"/>
      <c r="L888" s="265"/>
      <c r="M888" s="266"/>
      <c r="N888" s="267"/>
      <c r="O888" s="267"/>
      <c r="P888" s="267"/>
      <c r="Q888" s="267"/>
      <c r="R888" s="267"/>
      <c r="S888" s="267"/>
      <c r="T888" s="268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T888" s="269" t="s">
        <v>141</v>
      </c>
      <c r="AU888" s="269" t="s">
        <v>82</v>
      </c>
      <c r="AV888" s="16" t="s">
        <v>162</v>
      </c>
      <c r="AW888" s="16" t="s">
        <v>33</v>
      </c>
      <c r="AX888" s="16" t="s">
        <v>72</v>
      </c>
      <c r="AY888" s="269" t="s">
        <v>128</v>
      </c>
    </row>
    <row r="889" s="15" customFormat="1">
      <c r="A889" s="15"/>
      <c r="B889" s="248"/>
      <c r="C889" s="249"/>
      <c r="D889" s="220" t="s">
        <v>141</v>
      </c>
      <c r="E889" s="250" t="s">
        <v>19</v>
      </c>
      <c r="F889" s="251" t="s">
        <v>150</v>
      </c>
      <c r="G889" s="249"/>
      <c r="H889" s="252">
        <v>213.69200000000001</v>
      </c>
      <c r="I889" s="253"/>
      <c r="J889" s="249"/>
      <c r="K889" s="249"/>
      <c r="L889" s="254"/>
      <c r="M889" s="255"/>
      <c r="N889" s="256"/>
      <c r="O889" s="256"/>
      <c r="P889" s="256"/>
      <c r="Q889" s="256"/>
      <c r="R889" s="256"/>
      <c r="S889" s="256"/>
      <c r="T889" s="257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58" t="s">
        <v>141</v>
      </c>
      <c r="AU889" s="258" t="s">
        <v>82</v>
      </c>
      <c r="AV889" s="15" t="s">
        <v>129</v>
      </c>
      <c r="AW889" s="15" t="s">
        <v>33</v>
      </c>
      <c r="AX889" s="15" t="s">
        <v>80</v>
      </c>
      <c r="AY889" s="258" t="s">
        <v>128</v>
      </c>
    </row>
    <row r="890" s="2" customFormat="1" ht="16.5" customHeight="1">
      <c r="A890" s="41"/>
      <c r="B890" s="42"/>
      <c r="C890" s="270" t="s">
        <v>632</v>
      </c>
      <c r="D890" s="270" t="s">
        <v>387</v>
      </c>
      <c r="E890" s="271" t="s">
        <v>633</v>
      </c>
      <c r="F890" s="272" t="s">
        <v>634</v>
      </c>
      <c r="G890" s="273" t="s">
        <v>352</v>
      </c>
      <c r="H890" s="274">
        <v>224.37700000000001</v>
      </c>
      <c r="I890" s="275"/>
      <c r="J890" s="276">
        <f>ROUND(I890*H890,2)</f>
        <v>0</v>
      </c>
      <c r="K890" s="272" t="s">
        <v>135</v>
      </c>
      <c r="L890" s="277"/>
      <c r="M890" s="278" t="s">
        <v>19</v>
      </c>
      <c r="N890" s="279" t="s">
        <v>43</v>
      </c>
      <c r="O890" s="87"/>
      <c r="P890" s="216">
        <f>O890*H890</f>
        <v>0</v>
      </c>
      <c r="Q890" s="216">
        <v>8.0000000000000007E-05</v>
      </c>
      <c r="R890" s="216">
        <f>Q890*H890</f>
        <v>0.017950160000000003</v>
      </c>
      <c r="S890" s="216">
        <v>0</v>
      </c>
      <c r="T890" s="217">
        <f>S890*H890</f>
        <v>0</v>
      </c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R890" s="218" t="s">
        <v>390</v>
      </c>
      <c r="AT890" s="218" t="s">
        <v>387</v>
      </c>
      <c r="AU890" s="218" t="s">
        <v>82</v>
      </c>
      <c r="AY890" s="20" t="s">
        <v>128</v>
      </c>
      <c r="BE890" s="219">
        <f>IF(N890="základní",J890,0)</f>
        <v>0</v>
      </c>
      <c r="BF890" s="219">
        <f>IF(N890="snížená",J890,0)</f>
        <v>0</v>
      </c>
      <c r="BG890" s="219">
        <f>IF(N890="zákl. přenesená",J890,0)</f>
        <v>0</v>
      </c>
      <c r="BH890" s="219">
        <f>IF(N890="sníž. přenesená",J890,0)</f>
        <v>0</v>
      </c>
      <c r="BI890" s="219">
        <f>IF(N890="nulová",J890,0)</f>
        <v>0</v>
      </c>
      <c r="BJ890" s="20" t="s">
        <v>80</v>
      </c>
      <c r="BK890" s="219">
        <f>ROUND(I890*H890,2)</f>
        <v>0</v>
      </c>
      <c r="BL890" s="20" t="s">
        <v>147</v>
      </c>
      <c r="BM890" s="218" t="s">
        <v>635</v>
      </c>
    </row>
    <row r="891" s="2" customFormat="1">
      <c r="A891" s="41"/>
      <c r="B891" s="42"/>
      <c r="C891" s="43"/>
      <c r="D891" s="220" t="s">
        <v>137</v>
      </c>
      <c r="E891" s="43"/>
      <c r="F891" s="221" t="s">
        <v>634</v>
      </c>
      <c r="G891" s="43"/>
      <c r="H891" s="43"/>
      <c r="I891" s="222"/>
      <c r="J891" s="43"/>
      <c r="K891" s="43"/>
      <c r="L891" s="47"/>
      <c r="M891" s="223"/>
      <c r="N891" s="224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137</v>
      </c>
      <c r="AU891" s="20" t="s">
        <v>82</v>
      </c>
    </row>
    <row r="892" s="13" customFormat="1">
      <c r="A892" s="13"/>
      <c r="B892" s="227"/>
      <c r="C892" s="228"/>
      <c r="D892" s="220" t="s">
        <v>141</v>
      </c>
      <c r="E892" s="229" t="s">
        <v>19</v>
      </c>
      <c r="F892" s="230" t="s">
        <v>144</v>
      </c>
      <c r="G892" s="228"/>
      <c r="H892" s="229" t="s">
        <v>19</v>
      </c>
      <c r="I892" s="231"/>
      <c r="J892" s="228"/>
      <c r="K892" s="228"/>
      <c r="L892" s="232"/>
      <c r="M892" s="233"/>
      <c r="N892" s="234"/>
      <c r="O892" s="234"/>
      <c r="P892" s="234"/>
      <c r="Q892" s="234"/>
      <c r="R892" s="234"/>
      <c r="S892" s="234"/>
      <c r="T892" s="23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6" t="s">
        <v>141</v>
      </c>
      <c r="AU892" s="236" t="s">
        <v>82</v>
      </c>
      <c r="AV892" s="13" t="s">
        <v>80</v>
      </c>
      <c r="AW892" s="13" t="s">
        <v>33</v>
      </c>
      <c r="AX892" s="13" t="s">
        <v>72</v>
      </c>
      <c r="AY892" s="236" t="s">
        <v>128</v>
      </c>
    </row>
    <row r="893" s="14" customFormat="1">
      <c r="A893" s="14"/>
      <c r="B893" s="237"/>
      <c r="C893" s="238"/>
      <c r="D893" s="220" t="s">
        <v>141</v>
      </c>
      <c r="E893" s="239" t="s">
        <v>19</v>
      </c>
      <c r="F893" s="240" t="s">
        <v>617</v>
      </c>
      <c r="G893" s="238"/>
      <c r="H893" s="241">
        <v>8</v>
      </c>
      <c r="I893" s="242"/>
      <c r="J893" s="238"/>
      <c r="K893" s="238"/>
      <c r="L893" s="243"/>
      <c r="M893" s="244"/>
      <c r="N893" s="245"/>
      <c r="O893" s="245"/>
      <c r="P893" s="245"/>
      <c r="Q893" s="245"/>
      <c r="R893" s="245"/>
      <c r="S893" s="245"/>
      <c r="T893" s="24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7" t="s">
        <v>141</v>
      </c>
      <c r="AU893" s="247" t="s">
        <v>82</v>
      </c>
      <c r="AV893" s="14" t="s">
        <v>82</v>
      </c>
      <c r="AW893" s="14" t="s">
        <v>33</v>
      </c>
      <c r="AX893" s="14" t="s">
        <v>72</v>
      </c>
      <c r="AY893" s="247" t="s">
        <v>128</v>
      </c>
    </row>
    <row r="894" s="14" customFormat="1">
      <c r="A894" s="14"/>
      <c r="B894" s="237"/>
      <c r="C894" s="238"/>
      <c r="D894" s="220" t="s">
        <v>141</v>
      </c>
      <c r="E894" s="239" t="s">
        <v>19</v>
      </c>
      <c r="F894" s="240" t="s">
        <v>618</v>
      </c>
      <c r="G894" s="238"/>
      <c r="H894" s="241">
        <v>24</v>
      </c>
      <c r="I894" s="242"/>
      <c r="J894" s="238"/>
      <c r="K894" s="238"/>
      <c r="L894" s="243"/>
      <c r="M894" s="244"/>
      <c r="N894" s="245"/>
      <c r="O894" s="245"/>
      <c r="P894" s="245"/>
      <c r="Q894" s="245"/>
      <c r="R894" s="245"/>
      <c r="S894" s="245"/>
      <c r="T894" s="246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7" t="s">
        <v>141</v>
      </c>
      <c r="AU894" s="247" t="s">
        <v>82</v>
      </c>
      <c r="AV894" s="14" t="s">
        <v>82</v>
      </c>
      <c r="AW894" s="14" t="s">
        <v>33</v>
      </c>
      <c r="AX894" s="14" t="s">
        <v>72</v>
      </c>
      <c r="AY894" s="247" t="s">
        <v>128</v>
      </c>
    </row>
    <row r="895" s="14" customFormat="1">
      <c r="A895" s="14"/>
      <c r="B895" s="237"/>
      <c r="C895" s="238"/>
      <c r="D895" s="220" t="s">
        <v>141</v>
      </c>
      <c r="E895" s="239" t="s">
        <v>19</v>
      </c>
      <c r="F895" s="240" t="s">
        <v>619</v>
      </c>
      <c r="G895" s="238"/>
      <c r="H895" s="241">
        <v>2.8500000000000001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7" t="s">
        <v>141</v>
      </c>
      <c r="AU895" s="247" t="s">
        <v>82</v>
      </c>
      <c r="AV895" s="14" t="s">
        <v>82</v>
      </c>
      <c r="AW895" s="14" t="s">
        <v>33</v>
      </c>
      <c r="AX895" s="14" t="s">
        <v>72</v>
      </c>
      <c r="AY895" s="247" t="s">
        <v>128</v>
      </c>
    </row>
    <row r="896" s="14" customFormat="1">
      <c r="A896" s="14"/>
      <c r="B896" s="237"/>
      <c r="C896" s="238"/>
      <c r="D896" s="220" t="s">
        <v>141</v>
      </c>
      <c r="E896" s="239" t="s">
        <v>19</v>
      </c>
      <c r="F896" s="240" t="s">
        <v>620</v>
      </c>
      <c r="G896" s="238"/>
      <c r="H896" s="241">
        <v>18</v>
      </c>
      <c r="I896" s="242"/>
      <c r="J896" s="238"/>
      <c r="K896" s="238"/>
      <c r="L896" s="243"/>
      <c r="M896" s="244"/>
      <c r="N896" s="245"/>
      <c r="O896" s="245"/>
      <c r="P896" s="245"/>
      <c r="Q896" s="245"/>
      <c r="R896" s="245"/>
      <c r="S896" s="245"/>
      <c r="T896" s="246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7" t="s">
        <v>141</v>
      </c>
      <c r="AU896" s="247" t="s">
        <v>82</v>
      </c>
      <c r="AV896" s="14" t="s">
        <v>82</v>
      </c>
      <c r="AW896" s="14" t="s">
        <v>33</v>
      </c>
      <c r="AX896" s="14" t="s">
        <v>72</v>
      </c>
      <c r="AY896" s="247" t="s">
        <v>128</v>
      </c>
    </row>
    <row r="897" s="14" customFormat="1">
      <c r="A897" s="14"/>
      <c r="B897" s="237"/>
      <c r="C897" s="238"/>
      <c r="D897" s="220" t="s">
        <v>141</v>
      </c>
      <c r="E897" s="239" t="s">
        <v>19</v>
      </c>
      <c r="F897" s="240" t="s">
        <v>621</v>
      </c>
      <c r="G897" s="238"/>
      <c r="H897" s="241">
        <v>6</v>
      </c>
      <c r="I897" s="242"/>
      <c r="J897" s="238"/>
      <c r="K897" s="238"/>
      <c r="L897" s="243"/>
      <c r="M897" s="244"/>
      <c r="N897" s="245"/>
      <c r="O897" s="245"/>
      <c r="P897" s="245"/>
      <c r="Q897" s="245"/>
      <c r="R897" s="245"/>
      <c r="S897" s="245"/>
      <c r="T897" s="24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7" t="s">
        <v>141</v>
      </c>
      <c r="AU897" s="247" t="s">
        <v>82</v>
      </c>
      <c r="AV897" s="14" t="s">
        <v>82</v>
      </c>
      <c r="AW897" s="14" t="s">
        <v>33</v>
      </c>
      <c r="AX897" s="14" t="s">
        <v>72</v>
      </c>
      <c r="AY897" s="247" t="s">
        <v>128</v>
      </c>
    </row>
    <row r="898" s="16" customFormat="1">
      <c r="A898" s="16"/>
      <c r="B898" s="259"/>
      <c r="C898" s="260"/>
      <c r="D898" s="220" t="s">
        <v>141</v>
      </c>
      <c r="E898" s="261" t="s">
        <v>19</v>
      </c>
      <c r="F898" s="262" t="s">
        <v>187</v>
      </c>
      <c r="G898" s="260"/>
      <c r="H898" s="263">
        <v>58.850000000000001</v>
      </c>
      <c r="I898" s="264"/>
      <c r="J898" s="260"/>
      <c r="K898" s="260"/>
      <c r="L898" s="265"/>
      <c r="M898" s="266"/>
      <c r="N898" s="267"/>
      <c r="O898" s="267"/>
      <c r="P898" s="267"/>
      <c r="Q898" s="267"/>
      <c r="R898" s="267"/>
      <c r="S898" s="267"/>
      <c r="T898" s="268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T898" s="269" t="s">
        <v>141</v>
      </c>
      <c r="AU898" s="269" t="s">
        <v>82</v>
      </c>
      <c r="AV898" s="16" t="s">
        <v>162</v>
      </c>
      <c r="AW898" s="16" t="s">
        <v>33</v>
      </c>
      <c r="AX898" s="16" t="s">
        <v>72</v>
      </c>
      <c r="AY898" s="269" t="s">
        <v>128</v>
      </c>
    </row>
    <row r="899" s="13" customFormat="1">
      <c r="A899" s="13"/>
      <c r="B899" s="227"/>
      <c r="C899" s="228"/>
      <c r="D899" s="220" t="s">
        <v>141</v>
      </c>
      <c r="E899" s="229" t="s">
        <v>19</v>
      </c>
      <c r="F899" s="230" t="s">
        <v>146</v>
      </c>
      <c r="G899" s="228"/>
      <c r="H899" s="229" t="s">
        <v>19</v>
      </c>
      <c r="I899" s="231"/>
      <c r="J899" s="228"/>
      <c r="K899" s="228"/>
      <c r="L899" s="232"/>
      <c r="M899" s="233"/>
      <c r="N899" s="234"/>
      <c r="O899" s="234"/>
      <c r="P899" s="234"/>
      <c r="Q899" s="234"/>
      <c r="R899" s="234"/>
      <c r="S899" s="234"/>
      <c r="T899" s="23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6" t="s">
        <v>141</v>
      </c>
      <c r="AU899" s="236" t="s">
        <v>82</v>
      </c>
      <c r="AV899" s="13" t="s">
        <v>80</v>
      </c>
      <c r="AW899" s="13" t="s">
        <v>33</v>
      </c>
      <c r="AX899" s="13" t="s">
        <v>72</v>
      </c>
      <c r="AY899" s="236" t="s">
        <v>128</v>
      </c>
    </row>
    <row r="900" s="14" customFormat="1">
      <c r="A900" s="14"/>
      <c r="B900" s="237"/>
      <c r="C900" s="238"/>
      <c r="D900" s="220" t="s">
        <v>141</v>
      </c>
      <c r="E900" s="239" t="s">
        <v>19</v>
      </c>
      <c r="F900" s="240" t="s">
        <v>622</v>
      </c>
      <c r="G900" s="238"/>
      <c r="H900" s="241">
        <v>5.3099999999999996</v>
      </c>
      <c r="I900" s="242"/>
      <c r="J900" s="238"/>
      <c r="K900" s="238"/>
      <c r="L900" s="243"/>
      <c r="M900" s="244"/>
      <c r="N900" s="245"/>
      <c r="O900" s="245"/>
      <c r="P900" s="245"/>
      <c r="Q900" s="245"/>
      <c r="R900" s="245"/>
      <c r="S900" s="245"/>
      <c r="T900" s="246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7" t="s">
        <v>141</v>
      </c>
      <c r="AU900" s="247" t="s">
        <v>82</v>
      </c>
      <c r="AV900" s="14" t="s">
        <v>82</v>
      </c>
      <c r="AW900" s="14" t="s">
        <v>33</v>
      </c>
      <c r="AX900" s="14" t="s">
        <v>72</v>
      </c>
      <c r="AY900" s="247" t="s">
        <v>128</v>
      </c>
    </row>
    <row r="901" s="14" customFormat="1">
      <c r="A901" s="14"/>
      <c r="B901" s="237"/>
      <c r="C901" s="238"/>
      <c r="D901" s="220" t="s">
        <v>141</v>
      </c>
      <c r="E901" s="239" t="s">
        <v>19</v>
      </c>
      <c r="F901" s="240" t="s">
        <v>623</v>
      </c>
      <c r="G901" s="238"/>
      <c r="H901" s="241">
        <v>9</v>
      </c>
      <c r="I901" s="242"/>
      <c r="J901" s="238"/>
      <c r="K901" s="238"/>
      <c r="L901" s="243"/>
      <c r="M901" s="244"/>
      <c r="N901" s="245"/>
      <c r="O901" s="245"/>
      <c r="P901" s="245"/>
      <c r="Q901" s="245"/>
      <c r="R901" s="245"/>
      <c r="S901" s="245"/>
      <c r="T901" s="246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7" t="s">
        <v>141</v>
      </c>
      <c r="AU901" s="247" t="s">
        <v>82</v>
      </c>
      <c r="AV901" s="14" t="s">
        <v>82</v>
      </c>
      <c r="AW901" s="14" t="s">
        <v>33</v>
      </c>
      <c r="AX901" s="14" t="s">
        <v>72</v>
      </c>
      <c r="AY901" s="247" t="s">
        <v>128</v>
      </c>
    </row>
    <row r="902" s="14" customFormat="1">
      <c r="A902" s="14"/>
      <c r="B902" s="237"/>
      <c r="C902" s="238"/>
      <c r="D902" s="220" t="s">
        <v>141</v>
      </c>
      <c r="E902" s="239" t="s">
        <v>19</v>
      </c>
      <c r="F902" s="240" t="s">
        <v>624</v>
      </c>
      <c r="G902" s="238"/>
      <c r="H902" s="241">
        <v>5.2000000000000002</v>
      </c>
      <c r="I902" s="242"/>
      <c r="J902" s="238"/>
      <c r="K902" s="238"/>
      <c r="L902" s="243"/>
      <c r="M902" s="244"/>
      <c r="N902" s="245"/>
      <c r="O902" s="245"/>
      <c r="P902" s="245"/>
      <c r="Q902" s="245"/>
      <c r="R902" s="245"/>
      <c r="S902" s="245"/>
      <c r="T902" s="24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7" t="s">
        <v>141</v>
      </c>
      <c r="AU902" s="247" t="s">
        <v>82</v>
      </c>
      <c r="AV902" s="14" t="s">
        <v>82</v>
      </c>
      <c r="AW902" s="14" t="s">
        <v>33</v>
      </c>
      <c r="AX902" s="14" t="s">
        <v>72</v>
      </c>
      <c r="AY902" s="247" t="s">
        <v>128</v>
      </c>
    </row>
    <row r="903" s="14" customFormat="1">
      <c r="A903" s="14"/>
      <c r="B903" s="237"/>
      <c r="C903" s="238"/>
      <c r="D903" s="220" t="s">
        <v>141</v>
      </c>
      <c r="E903" s="239" t="s">
        <v>19</v>
      </c>
      <c r="F903" s="240" t="s">
        <v>625</v>
      </c>
      <c r="G903" s="238"/>
      <c r="H903" s="241">
        <v>4.9500000000000002</v>
      </c>
      <c r="I903" s="242"/>
      <c r="J903" s="238"/>
      <c r="K903" s="238"/>
      <c r="L903" s="243"/>
      <c r="M903" s="244"/>
      <c r="N903" s="245"/>
      <c r="O903" s="245"/>
      <c r="P903" s="245"/>
      <c r="Q903" s="245"/>
      <c r="R903" s="245"/>
      <c r="S903" s="245"/>
      <c r="T903" s="24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7" t="s">
        <v>141</v>
      </c>
      <c r="AU903" s="247" t="s">
        <v>82</v>
      </c>
      <c r="AV903" s="14" t="s">
        <v>82</v>
      </c>
      <c r="AW903" s="14" t="s">
        <v>33</v>
      </c>
      <c r="AX903" s="14" t="s">
        <v>72</v>
      </c>
      <c r="AY903" s="247" t="s">
        <v>128</v>
      </c>
    </row>
    <row r="904" s="14" customFormat="1">
      <c r="A904" s="14"/>
      <c r="B904" s="237"/>
      <c r="C904" s="238"/>
      <c r="D904" s="220" t="s">
        <v>141</v>
      </c>
      <c r="E904" s="239" t="s">
        <v>19</v>
      </c>
      <c r="F904" s="240" t="s">
        <v>626</v>
      </c>
      <c r="G904" s="238"/>
      <c r="H904" s="241">
        <v>5.29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7" t="s">
        <v>141</v>
      </c>
      <c r="AU904" s="247" t="s">
        <v>82</v>
      </c>
      <c r="AV904" s="14" t="s">
        <v>82</v>
      </c>
      <c r="AW904" s="14" t="s">
        <v>33</v>
      </c>
      <c r="AX904" s="14" t="s">
        <v>72</v>
      </c>
      <c r="AY904" s="247" t="s">
        <v>128</v>
      </c>
    </row>
    <row r="905" s="14" customFormat="1">
      <c r="A905" s="14"/>
      <c r="B905" s="237"/>
      <c r="C905" s="238"/>
      <c r="D905" s="220" t="s">
        <v>141</v>
      </c>
      <c r="E905" s="239" t="s">
        <v>19</v>
      </c>
      <c r="F905" s="240" t="s">
        <v>627</v>
      </c>
      <c r="G905" s="238"/>
      <c r="H905" s="241">
        <v>40.5</v>
      </c>
      <c r="I905" s="242"/>
      <c r="J905" s="238"/>
      <c r="K905" s="238"/>
      <c r="L905" s="243"/>
      <c r="M905" s="244"/>
      <c r="N905" s="245"/>
      <c r="O905" s="245"/>
      <c r="P905" s="245"/>
      <c r="Q905" s="245"/>
      <c r="R905" s="245"/>
      <c r="S905" s="245"/>
      <c r="T905" s="246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7" t="s">
        <v>141</v>
      </c>
      <c r="AU905" s="247" t="s">
        <v>82</v>
      </c>
      <c r="AV905" s="14" t="s">
        <v>82</v>
      </c>
      <c r="AW905" s="14" t="s">
        <v>33</v>
      </c>
      <c r="AX905" s="14" t="s">
        <v>72</v>
      </c>
      <c r="AY905" s="247" t="s">
        <v>128</v>
      </c>
    </row>
    <row r="906" s="14" customFormat="1">
      <c r="A906" s="14"/>
      <c r="B906" s="237"/>
      <c r="C906" s="238"/>
      <c r="D906" s="220" t="s">
        <v>141</v>
      </c>
      <c r="E906" s="239" t="s">
        <v>19</v>
      </c>
      <c r="F906" s="240" t="s">
        <v>628</v>
      </c>
      <c r="G906" s="238"/>
      <c r="H906" s="241">
        <v>4.75</v>
      </c>
      <c r="I906" s="242"/>
      <c r="J906" s="238"/>
      <c r="K906" s="238"/>
      <c r="L906" s="243"/>
      <c r="M906" s="244"/>
      <c r="N906" s="245"/>
      <c r="O906" s="245"/>
      <c r="P906" s="245"/>
      <c r="Q906" s="245"/>
      <c r="R906" s="245"/>
      <c r="S906" s="245"/>
      <c r="T906" s="24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7" t="s">
        <v>141</v>
      </c>
      <c r="AU906" s="247" t="s">
        <v>82</v>
      </c>
      <c r="AV906" s="14" t="s">
        <v>82</v>
      </c>
      <c r="AW906" s="14" t="s">
        <v>33</v>
      </c>
      <c r="AX906" s="14" t="s">
        <v>72</v>
      </c>
      <c r="AY906" s="247" t="s">
        <v>128</v>
      </c>
    </row>
    <row r="907" s="16" customFormat="1">
      <c r="A907" s="16"/>
      <c r="B907" s="259"/>
      <c r="C907" s="260"/>
      <c r="D907" s="220" t="s">
        <v>141</v>
      </c>
      <c r="E907" s="261" t="s">
        <v>19</v>
      </c>
      <c r="F907" s="262" t="s">
        <v>187</v>
      </c>
      <c r="G907" s="260"/>
      <c r="H907" s="263">
        <v>75</v>
      </c>
      <c r="I907" s="264"/>
      <c r="J907" s="260"/>
      <c r="K907" s="260"/>
      <c r="L907" s="265"/>
      <c r="M907" s="266"/>
      <c r="N907" s="267"/>
      <c r="O907" s="267"/>
      <c r="P907" s="267"/>
      <c r="Q907" s="267"/>
      <c r="R907" s="267"/>
      <c r="S907" s="267"/>
      <c r="T907" s="268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T907" s="269" t="s">
        <v>141</v>
      </c>
      <c r="AU907" s="269" t="s">
        <v>82</v>
      </c>
      <c r="AV907" s="16" t="s">
        <v>162</v>
      </c>
      <c r="AW907" s="16" t="s">
        <v>33</v>
      </c>
      <c r="AX907" s="16" t="s">
        <v>72</v>
      </c>
      <c r="AY907" s="269" t="s">
        <v>128</v>
      </c>
    </row>
    <row r="908" s="13" customFormat="1">
      <c r="A908" s="13"/>
      <c r="B908" s="227"/>
      <c r="C908" s="228"/>
      <c r="D908" s="220" t="s">
        <v>141</v>
      </c>
      <c r="E908" s="229" t="s">
        <v>19</v>
      </c>
      <c r="F908" s="230" t="s">
        <v>148</v>
      </c>
      <c r="G908" s="228"/>
      <c r="H908" s="229" t="s">
        <v>19</v>
      </c>
      <c r="I908" s="231"/>
      <c r="J908" s="228"/>
      <c r="K908" s="228"/>
      <c r="L908" s="232"/>
      <c r="M908" s="233"/>
      <c r="N908" s="234"/>
      <c r="O908" s="234"/>
      <c r="P908" s="234"/>
      <c r="Q908" s="234"/>
      <c r="R908" s="234"/>
      <c r="S908" s="234"/>
      <c r="T908" s="23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6" t="s">
        <v>141</v>
      </c>
      <c r="AU908" s="236" t="s">
        <v>82</v>
      </c>
      <c r="AV908" s="13" t="s">
        <v>80</v>
      </c>
      <c r="AW908" s="13" t="s">
        <v>33</v>
      </c>
      <c r="AX908" s="13" t="s">
        <v>72</v>
      </c>
      <c r="AY908" s="236" t="s">
        <v>128</v>
      </c>
    </row>
    <row r="909" s="14" customFormat="1">
      <c r="A909" s="14"/>
      <c r="B909" s="237"/>
      <c r="C909" s="238"/>
      <c r="D909" s="220" t="s">
        <v>141</v>
      </c>
      <c r="E909" s="239" t="s">
        <v>19</v>
      </c>
      <c r="F909" s="240" t="s">
        <v>622</v>
      </c>
      <c r="G909" s="238"/>
      <c r="H909" s="241">
        <v>5.3099999999999996</v>
      </c>
      <c r="I909" s="242"/>
      <c r="J909" s="238"/>
      <c r="K909" s="238"/>
      <c r="L909" s="243"/>
      <c r="M909" s="244"/>
      <c r="N909" s="245"/>
      <c r="O909" s="245"/>
      <c r="P909" s="245"/>
      <c r="Q909" s="245"/>
      <c r="R909" s="245"/>
      <c r="S909" s="245"/>
      <c r="T909" s="24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7" t="s">
        <v>141</v>
      </c>
      <c r="AU909" s="247" t="s">
        <v>82</v>
      </c>
      <c r="AV909" s="14" t="s">
        <v>82</v>
      </c>
      <c r="AW909" s="14" t="s">
        <v>33</v>
      </c>
      <c r="AX909" s="14" t="s">
        <v>72</v>
      </c>
      <c r="AY909" s="247" t="s">
        <v>128</v>
      </c>
    </row>
    <row r="910" s="14" customFormat="1">
      <c r="A910" s="14"/>
      <c r="B910" s="237"/>
      <c r="C910" s="238"/>
      <c r="D910" s="220" t="s">
        <v>141</v>
      </c>
      <c r="E910" s="239" t="s">
        <v>19</v>
      </c>
      <c r="F910" s="240" t="s">
        <v>624</v>
      </c>
      <c r="G910" s="238"/>
      <c r="H910" s="241">
        <v>5.2000000000000002</v>
      </c>
      <c r="I910" s="242"/>
      <c r="J910" s="238"/>
      <c r="K910" s="238"/>
      <c r="L910" s="243"/>
      <c r="M910" s="244"/>
      <c r="N910" s="245"/>
      <c r="O910" s="245"/>
      <c r="P910" s="245"/>
      <c r="Q910" s="245"/>
      <c r="R910" s="245"/>
      <c r="S910" s="245"/>
      <c r="T910" s="24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7" t="s">
        <v>141</v>
      </c>
      <c r="AU910" s="247" t="s">
        <v>82</v>
      </c>
      <c r="AV910" s="14" t="s">
        <v>82</v>
      </c>
      <c r="AW910" s="14" t="s">
        <v>33</v>
      </c>
      <c r="AX910" s="14" t="s">
        <v>72</v>
      </c>
      <c r="AY910" s="247" t="s">
        <v>128</v>
      </c>
    </row>
    <row r="911" s="14" customFormat="1">
      <c r="A911" s="14"/>
      <c r="B911" s="237"/>
      <c r="C911" s="238"/>
      <c r="D911" s="220" t="s">
        <v>141</v>
      </c>
      <c r="E911" s="239" t="s">
        <v>19</v>
      </c>
      <c r="F911" s="240" t="s">
        <v>629</v>
      </c>
      <c r="G911" s="238"/>
      <c r="H911" s="241">
        <v>5.1600000000000001</v>
      </c>
      <c r="I911" s="242"/>
      <c r="J911" s="238"/>
      <c r="K911" s="238"/>
      <c r="L911" s="243"/>
      <c r="M911" s="244"/>
      <c r="N911" s="245"/>
      <c r="O911" s="245"/>
      <c r="P911" s="245"/>
      <c r="Q911" s="245"/>
      <c r="R911" s="245"/>
      <c r="S911" s="245"/>
      <c r="T911" s="246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7" t="s">
        <v>141</v>
      </c>
      <c r="AU911" s="247" t="s">
        <v>82</v>
      </c>
      <c r="AV911" s="14" t="s">
        <v>82</v>
      </c>
      <c r="AW911" s="14" t="s">
        <v>33</v>
      </c>
      <c r="AX911" s="14" t="s">
        <v>72</v>
      </c>
      <c r="AY911" s="247" t="s">
        <v>128</v>
      </c>
    </row>
    <row r="912" s="14" customFormat="1">
      <c r="A912" s="14"/>
      <c r="B912" s="237"/>
      <c r="C912" s="238"/>
      <c r="D912" s="220" t="s">
        <v>141</v>
      </c>
      <c r="E912" s="239" t="s">
        <v>19</v>
      </c>
      <c r="F912" s="240" t="s">
        <v>630</v>
      </c>
      <c r="G912" s="238"/>
      <c r="H912" s="241">
        <v>3.8420000000000001</v>
      </c>
      <c r="I912" s="242"/>
      <c r="J912" s="238"/>
      <c r="K912" s="238"/>
      <c r="L912" s="243"/>
      <c r="M912" s="244"/>
      <c r="N912" s="245"/>
      <c r="O912" s="245"/>
      <c r="P912" s="245"/>
      <c r="Q912" s="245"/>
      <c r="R912" s="245"/>
      <c r="S912" s="245"/>
      <c r="T912" s="24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7" t="s">
        <v>141</v>
      </c>
      <c r="AU912" s="247" t="s">
        <v>82</v>
      </c>
      <c r="AV912" s="14" t="s">
        <v>82</v>
      </c>
      <c r="AW912" s="14" t="s">
        <v>33</v>
      </c>
      <c r="AX912" s="14" t="s">
        <v>72</v>
      </c>
      <c r="AY912" s="247" t="s">
        <v>128</v>
      </c>
    </row>
    <row r="913" s="14" customFormat="1">
      <c r="A913" s="14"/>
      <c r="B913" s="237"/>
      <c r="C913" s="238"/>
      <c r="D913" s="220" t="s">
        <v>141</v>
      </c>
      <c r="E913" s="239" t="s">
        <v>19</v>
      </c>
      <c r="F913" s="240" t="s">
        <v>626</v>
      </c>
      <c r="G913" s="238"/>
      <c r="H913" s="241">
        <v>5.29</v>
      </c>
      <c r="I913" s="242"/>
      <c r="J913" s="238"/>
      <c r="K913" s="238"/>
      <c r="L913" s="243"/>
      <c r="M913" s="244"/>
      <c r="N913" s="245"/>
      <c r="O913" s="245"/>
      <c r="P913" s="245"/>
      <c r="Q913" s="245"/>
      <c r="R913" s="245"/>
      <c r="S913" s="245"/>
      <c r="T913" s="24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7" t="s">
        <v>141</v>
      </c>
      <c r="AU913" s="247" t="s">
        <v>82</v>
      </c>
      <c r="AV913" s="14" t="s">
        <v>82</v>
      </c>
      <c r="AW913" s="14" t="s">
        <v>33</v>
      </c>
      <c r="AX913" s="14" t="s">
        <v>72</v>
      </c>
      <c r="AY913" s="247" t="s">
        <v>128</v>
      </c>
    </row>
    <row r="914" s="14" customFormat="1">
      <c r="A914" s="14"/>
      <c r="B914" s="237"/>
      <c r="C914" s="238"/>
      <c r="D914" s="220" t="s">
        <v>141</v>
      </c>
      <c r="E914" s="239" t="s">
        <v>19</v>
      </c>
      <c r="F914" s="240" t="s">
        <v>631</v>
      </c>
      <c r="G914" s="238"/>
      <c r="H914" s="241">
        <v>45</v>
      </c>
      <c r="I914" s="242"/>
      <c r="J914" s="238"/>
      <c r="K914" s="238"/>
      <c r="L914" s="243"/>
      <c r="M914" s="244"/>
      <c r="N914" s="245"/>
      <c r="O914" s="245"/>
      <c r="P914" s="245"/>
      <c r="Q914" s="245"/>
      <c r="R914" s="245"/>
      <c r="S914" s="245"/>
      <c r="T914" s="24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7" t="s">
        <v>141</v>
      </c>
      <c r="AU914" s="247" t="s">
        <v>82</v>
      </c>
      <c r="AV914" s="14" t="s">
        <v>82</v>
      </c>
      <c r="AW914" s="14" t="s">
        <v>33</v>
      </c>
      <c r="AX914" s="14" t="s">
        <v>72</v>
      </c>
      <c r="AY914" s="247" t="s">
        <v>128</v>
      </c>
    </row>
    <row r="915" s="14" customFormat="1">
      <c r="A915" s="14"/>
      <c r="B915" s="237"/>
      <c r="C915" s="238"/>
      <c r="D915" s="220" t="s">
        <v>141</v>
      </c>
      <c r="E915" s="239" t="s">
        <v>19</v>
      </c>
      <c r="F915" s="240" t="s">
        <v>628</v>
      </c>
      <c r="G915" s="238"/>
      <c r="H915" s="241">
        <v>4.75</v>
      </c>
      <c r="I915" s="242"/>
      <c r="J915" s="238"/>
      <c r="K915" s="238"/>
      <c r="L915" s="243"/>
      <c r="M915" s="244"/>
      <c r="N915" s="245"/>
      <c r="O915" s="245"/>
      <c r="P915" s="245"/>
      <c r="Q915" s="245"/>
      <c r="R915" s="245"/>
      <c r="S915" s="245"/>
      <c r="T915" s="24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7" t="s">
        <v>141</v>
      </c>
      <c r="AU915" s="247" t="s">
        <v>82</v>
      </c>
      <c r="AV915" s="14" t="s">
        <v>82</v>
      </c>
      <c r="AW915" s="14" t="s">
        <v>33</v>
      </c>
      <c r="AX915" s="14" t="s">
        <v>72</v>
      </c>
      <c r="AY915" s="247" t="s">
        <v>128</v>
      </c>
    </row>
    <row r="916" s="16" customFormat="1">
      <c r="A916" s="16"/>
      <c r="B916" s="259"/>
      <c r="C916" s="260"/>
      <c r="D916" s="220" t="s">
        <v>141</v>
      </c>
      <c r="E916" s="261" t="s">
        <v>19</v>
      </c>
      <c r="F916" s="262" t="s">
        <v>187</v>
      </c>
      <c r="G916" s="260"/>
      <c r="H916" s="263">
        <v>74.551999999999992</v>
      </c>
      <c r="I916" s="264"/>
      <c r="J916" s="260"/>
      <c r="K916" s="260"/>
      <c r="L916" s="265"/>
      <c r="M916" s="266"/>
      <c r="N916" s="267"/>
      <c r="O916" s="267"/>
      <c r="P916" s="267"/>
      <c r="Q916" s="267"/>
      <c r="R916" s="267"/>
      <c r="S916" s="267"/>
      <c r="T916" s="268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T916" s="269" t="s">
        <v>141</v>
      </c>
      <c r="AU916" s="269" t="s">
        <v>82</v>
      </c>
      <c r="AV916" s="16" t="s">
        <v>162</v>
      </c>
      <c r="AW916" s="16" t="s">
        <v>33</v>
      </c>
      <c r="AX916" s="16" t="s">
        <v>72</v>
      </c>
      <c r="AY916" s="269" t="s">
        <v>128</v>
      </c>
    </row>
    <row r="917" s="13" customFormat="1">
      <c r="A917" s="13"/>
      <c r="B917" s="227"/>
      <c r="C917" s="228"/>
      <c r="D917" s="220" t="s">
        <v>141</v>
      </c>
      <c r="E917" s="229" t="s">
        <v>19</v>
      </c>
      <c r="F917" s="230" t="s">
        <v>196</v>
      </c>
      <c r="G917" s="228"/>
      <c r="H917" s="229" t="s">
        <v>19</v>
      </c>
      <c r="I917" s="231"/>
      <c r="J917" s="228"/>
      <c r="K917" s="228"/>
      <c r="L917" s="232"/>
      <c r="M917" s="233"/>
      <c r="N917" s="234"/>
      <c r="O917" s="234"/>
      <c r="P917" s="234"/>
      <c r="Q917" s="234"/>
      <c r="R917" s="234"/>
      <c r="S917" s="234"/>
      <c r="T917" s="235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6" t="s">
        <v>141</v>
      </c>
      <c r="AU917" s="236" t="s">
        <v>82</v>
      </c>
      <c r="AV917" s="13" t="s">
        <v>80</v>
      </c>
      <c r="AW917" s="13" t="s">
        <v>33</v>
      </c>
      <c r="AX917" s="13" t="s">
        <v>72</v>
      </c>
      <c r="AY917" s="236" t="s">
        <v>128</v>
      </c>
    </row>
    <row r="918" s="14" customFormat="1">
      <c r="A918" s="14"/>
      <c r="B918" s="237"/>
      <c r="C918" s="238"/>
      <c r="D918" s="220" t="s">
        <v>141</v>
      </c>
      <c r="E918" s="239" t="s">
        <v>19</v>
      </c>
      <c r="F918" s="240" t="s">
        <v>626</v>
      </c>
      <c r="G918" s="238"/>
      <c r="H918" s="241">
        <v>5.29</v>
      </c>
      <c r="I918" s="242"/>
      <c r="J918" s="238"/>
      <c r="K918" s="238"/>
      <c r="L918" s="243"/>
      <c r="M918" s="244"/>
      <c r="N918" s="245"/>
      <c r="O918" s="245"/>
      <c r="P918" s="245"/>
      <c r="Q918" s="245"/>
      <c r="R918" s="245"/>
      <c r="S918" s="245"/>
      <c r="T918" s="24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7" t="s">
        <v>141</v>
      </c>
      <c r="AU918" s="247" t="s">
        <v>82</v>
      </c>
      <c r="AV918" s="14" t="s">
        <v>82</v>
      </c>
      <c r="AW918" s="14" t="s">
        <v>33</v>
      </c>
      <c r="AX918" s="14" t="s">
        <v>72</v>
      </c>
      <c r="AY918" s="247" t="s">
        <v>128</v>
      </c>
    </row>
    <row r="919" s="16" customFormat="1">
      <c r="A919" s="16"/>
      <c r="B919" s="259"/>
      <c r="C919" s="260"/>
      <c r="D919" s="220" t="s">
        <v>141</v>
      </c>
      <c r="E919" s="261" t="s">
        <v>19</v>
      </c>
      <c r="F919" s="262" t="s">
        <v>187</v>
      </c>
      <c r="G919" s="260"/>
      <c r="H919" s="263">
        <v>5.29</v>
      </c>
      <c r="I919" s="264"/>
      <c r="J919" s="260"/>
      <c r="K919" s="260"/>
      <c r="L919" s="265"/>
      <c r="M919" s="266"/>
      <c r="N919" s="267"/>
      <c r="O919" s="267"/>
      <c r="P919" s="267"/>
      <c r="Q919" s="267"/>
      <c r="R919" s="267"/>
      <c r="S919" s="267"/>
      <c r="T919" s="268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T919" s="269" t="s">
        <v>141</v>
      </c>
      <c r="AU919" s="269" t="s">
        <v>82</v>
      </c>
      <c r="AV919" s="16" t="s">
        <v>162</v>
      </c>
      <c r="AW919" s="16" t="s">
        <v>33</v>
      </c>
      <c r="AX919" s="16" t="s">
        <v>72</v>
      </c>
      <c r="AY919" s="269" t="s">
        <v>128</v>
      </c>
    </row>
    <row r="920" s="15" customFormat="1">
      <c r="A920" s="15"/>
      <c r="B920" s="248"/>
      <c r="C920" s="249"/>
      <c r="D920" s="220" t="s">
        <v>141</v>
      </c>
      <c r="E920" s="250" t="s">
        <v>19</v>
      </c>
      <c r="F920" s="251" t="s">
        <v>150</v>
      </c>
      <c r="G920" s="249"/>
      <c r="H920" s="252">
        <v>213.69200000000001</v>
      </c>
      <c r="I920" s="253"/>
      <c r="J920" s="249"/>
      <c r="K920" s="249"/>
      <c r="L920" s="254"/>
      <c r="M920" s="255"/>
      <c r="N920" s="256"/>
      <c r="O920" s="256"/>
      <c r="P920" s="256"/>
      <c r="Q920" s="256"/>
      <c r="R920" s="256"/>
      <c r="S920" s="256"/>
      <c r="T920" s="257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8" t="s">
        <v>141</v>
      </c>
      <c r="AU920" s="258" t="s">
        <v>82</v>
      </c>
      <c r="AV920" s="15" t="s">
        <v>129</v>
      </c>
      <c r="AW920" s="15" t="s">
        <v>33</v>
      </c>
      <c r="AX920" s="15" t="s">
        <v>80</v>
      </c>
      <c r="AY920" s="258" t="s">
        <v>128</v>
      </c>
    </row>
    <row r="921" s="14" customFormat="1">
      <c r="A921" s="14"/>
      <c r="B921" s="237"/>
      <c r="C921" s="238"/>
      <c r="D921" s="220" t="s">
        <v>141</v>
      </c>
      <c r="E921" s="238"/>
      <c r="F921" s="240" t="s">
        <v>636</v>
      </c>
      <c r="G921" s="238"/>
      <c r="H921" s="241">
        <v>224.37700000000001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7" t="s">
        <v>141</v>
      </c>
      <c r="AU921" s="247" t="s">
        <v>82</v>
      </c>
      <c r="AV921" s="14" t="s">
        <v>82</v>
      </c>
      <c r="AW921" s="14" t="s">
        <v>4</v>
      </c>
      <c r="AX921" s="14" t="s">
        <v>80</v>
      </c>
      <c r="AY921" s="247" t="s">
        <v>128</v>
      </c>
    </row>
    <row r="922" s="2" customFormat="1" ht="16.5" customHeight="1">
      <c r="A922" s="41"/>
      <c r="B922" s="42"/>
      <c r="C922" s="207" t="s">
        <v>637</v>
      </c>
      <c r="D922" s="207" t="s">
        <v>131</v>
      </c>
      <c r="E922" s="208" t="s">
        <v>638</v>
      </c>
      <c r="F922" s="209" t="s">
        <v>639</v>
      </c>
      <c r="G922" s="210" t="s">
        <v>352</v>
      </c>
      <c r="H922" s="211">
        <v>209.69</v>
      </c>
      <c r="I922" s="212"/>
      <c r="J922" s="213">
        <f>ROUND(I922*H922,2)</f>
        <v>0</v>
      </c>
      <c r="K922" s="209" t="s">
        <v>135</v>
      </c>
      <c r="L922" s="47"/>
      <c r="M922" s="214" t="s">
        <v>19</v>
      </c>
      <c r="N922" s="215" t="s">
        <v>43</v>
      </c>
      <c r="O922" s="87"/>
      <c r="P922" s="216">
        <f>O922*H922</f>
        <v>0</v>
      </c>
      <c r="Q922" s="216">
        <v>3.0000000000000001E-05</v>
      </c>
      <c r="R922" s="216">
        <f>Q922*H922</f>
        <v>0.0062906999999999998</v>
      </c>
      <c r="S922" s="216">
        <v>0</v>
      </c>
      <c r="T922" s="217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147</v>
      </c>
      <c r="AT922" s="218" t="s">
        <v>131</v>
      </c>
      <c r="AU922" s="218" t="s">
        <v>82</v>
      </c>
      <c r="AY922" s="20" t="s">
        <v>128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80</v>
      </c>
      <c r="BK922" s="219">
        <f>ROUND(I922*H922,2)</f>
        <v>0</v>
      </c>
      <c r="BL922" s="20" t="s">
        <v>147</v>
      </c>
      <c r="BM922" s="218" t="s">
        <v>640</v>
      </c>
    </row>
    <row r="923" s="2" customFormat="1">
      <c r="A923" s="41"/>
      <c r="B923" s="42"/>
      <c r="C923" s="43"/>
      <c r="D923" s="220" t="s">
        <v>137</v>
      </c>
      <c r="E923" s="43"/>
      <c r="F923" s="221" t="s">
        <v>641</v>
      </c>
      <c r="G923" s="43"/>
      <c r="H923" s="43"/>
      <c r="I923" s="222"/>
      <c r="J923" s="43"/>
      <c r="K923" s="43"/>
      <c r="L923" s="47"/>
      <c r="M923" s="223"/>
      <c r="N923" s="224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20" t="s">
        <v>137</v>
      </c>
      <c r="AU923" s="20" t="s">
        <v>82</v>
      </c>
    </row>
    <row r="924" s="2" customFormat="1">
      <c r="A924" s="41"/>
      <c r="B924" s="42"/>
      <c r="C924" s="43"/>
      <c r="D924" s="225" t="s">
        <v>139</v>
      </c>
      <c r="E924" s="43"/>
      <c r="F924" s="226" t="s">
        <v>642</v>
      </c>
      <c r="G924" s="43"/>
      <c r="H924" s="43"/>
      <c r="I924" s="222"/>
      <c r="J924" s="43"/>
      <c r="K924" s="43"/>
      <c r="L924" s="47"/>
      <c r="M924" s="223"/>
      <c r="N924" s="22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139</v>
      </c>
      <c r="AU924" s="20" t="s">
        <v>82</v>
      </c>
    </row>
    <row r="925" s="13" customFormat="1">
      <c r="A925" s="13"/>
      <c r="B925" s="227"/>
      <c r="C925" s="228"/>
      <c r="D925" s="220" t="s">
        <v>141</v>
      </c>
      <c r="E925" s="229" t="s">
        <v>19</v>
      </c>
      <c r="F925" s="230" t="s">
        <v>144</v>
      </c>
      <c r="G925" s="228"/>
      <c r="H925" s="229" t="s">
        <v>19</v>
      </c>
      <c r="I925" s="231"/>
      <c r="J925" s="228"/>
      <c r="K925" s="228"/>
      <c r="L925" s="232"/>
      <c r="M925" s="233"/>
      <c r="N925" s="234"/>
      <c r="O925" s="234"/>
      <c r="P925" s="234"/>
      <c r="Q925" s="234"/>
      <c r="R925" s="234"/>
      <c r="S925" s="234"/>
      <c r="T925" s="235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6" t="s">
        <v>141</v>
      </c>
      <c r="AU925" s="236" t="s">
        <v>82</v>
      </c>
      <c r="AV925" s="13" t="s">
        <v>80</v>
      </c>
      <c r="AW925" s="13" t="s">
        <v>33</v>
      </c>
      <c r="AX925" s="13" t="s">
        <v>72</v>
      </c>
      <c r="AY925" s="236" t="s">
        <v>128</v>
      </c>
    </row>
    <row r="926" s="14" customFormat="1">
      <c r="A926" s="14"/>
      <c r="B926" s="237"/>
      <c r="C926" s="238"/>
      <c r="D926" s="220" t="s">
        <v>141</v>
      </c>
      <c r="E926" s="239" t="s">
        <v>19</v>
      </c>
      <c r="F926" s="240" t="s">
        <v>643</v>
      </c>
      <c r="G926" s="238"/>
      <c r="H926" s="241">
        <v>22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7" t="s">
        <v>141</v>
      </c>
      <c r="AU926" s="247" t="s">
        <v>82</v>
      </c>
      <c r="AV926" s="14" t="s">
        <v>82</v>
      </c>
      <c r="AW926" s="14" t="s">
        <v>33</v>
      </c>
      <c r="AX926" s="14" t="s">
        <v>72</v>
      </c>
      <c r="AY926" s="247" t="s">
        <v>128</v>
      </c>
    </row>
    <row r="927" s="14" customFormat="1">
      <c r="A927" s="14"/>
      <c r="B927" s="237"/>
      <c r="C927" s="238"/>
      <c r="D927" s="220" t="s">
        <v>141</v>
      </c>
      <c r="E927" s="239" t="s">
        <v>19</v>
      </c>
      <c r="F927" s="240" t="s">
        <v>644</v>
      </c>
      <c r="G927" s="238"/>
      <c r="H927" s="241">
        <v>51</v>
      </c>
      <c r="I927" s="242"/>
      <c r="J927" s="238"/>
      <c r="K927" s="238"/>
      <c r="L927" s="243"/>
      <c r="M927" s="244"/>
      <c r="N927" s="245"/>
      <c r="O927" s="245"/>
      <c r="P927" s="245"/>
      <c r="Q927" s="245"/>
      <c r="R927" s="245"/>
      <c r="S927" s="245"/>
      <c r="T927" s="24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7" t="s">
        <v>141</v>
      </c>
      <c r="AU927" s="247" t="s">
        <v>82</v>
      </c>
      <c r="AV927" s="14" t="s">
        <v>82</v>
      </c>
      <c r="AW927" s="14" t="s">
        <v>33</v>
      </c>
      <c r="AX927" s="14" t="s">
        <v>72</v>
      </c>
      <c r="AY927" s="247" t="s">
        <v>128</v>
      </c>
    </row>
    <row r="928" s="14" customFormat="1">
      <c r="A928" s="14"/>
      <c r="B928" s="237"/>
      <c r="C928" s="238"/>
      <c r="D928" s="220" t="s">
        <v>141</v>
      </c>
      <c r="E928" s="239" t="s">
        <v>19</v>
      </c>
      <c r="F928" s="240" t="s">
        <v>645</v>
      </c>
      <c r="G928" s="238"/>
      <c r="H928" s="241">
        <v>1.8999999999999999</v>
      </c>
      <c r="I928" s="242"/>
      <c r="J928" s="238"/>
      <c r="K928" s="238"/>
      <c r="L928" s="243"/>
      <c r="M928" s="244"/>
      <c r="N928" s="245"/>
      <c r="O928" s="245"/>
      <c r="P928" s="245"/>
      <c r="Q928" s="245"/>
      <c r="R928" s="245"/>
      <c r="S928" s="245"/>
      <c r="T928" s="24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7" t="s">
        <v>141</v>
      </c>
      <c r="AU928" s="247" t="s">
        <v>82</v>
      </c>
      <c r="AV928" s="14" t="s">
        <v>82</v>
      </c>
      <c r="AW928" s="14" t="s">
        <v>33</v>
      </c>
      <c r="AX928" s="14" t="s">
        <v>72</v>
      </c>
      <c r="AY928" s="247" t="s">
        <v>128</v>
      </c>
    </row>
    <row r="929" s="16" customFormat="1">
      <c r="A929" s="16"/>
      <c r="B929" s="259"/>
      <c r="C929" s="260"/>
      <c r="D929" s="220" t="s">
        <v>141</v>
      </c>
      <c r="E929" s="261" t="s">
        <v>19</v>
      </c>
      <c r="F929" s="262" t="s">
        <v>187</v>
      </c>
      <c r="G929" s="260"/>
      <c r="H929" s="263">
        <v>74.900000000000006</v>
      </c>
      <c r="I929" s="264"/>
      <c r="J929" s="260"/>
      <c r="K929" s="260"/>
      <c r="L929" s="265"/>
      <c r="M929" s="266"/>
      <c r="N929" s="267"/>
      <c r="O929" s="267"/>
      <c r="P929" s="267"/>
      <c r="Q929" s="267"/>
      <c r="R929" s="267"/>
      <c r="S929" s="267"/>
      <c r="T929" s="268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T929" s="269" t="s">
        <v>141</v>
      </c>
      <c r="AU929" s="269" t="s">
        <v>82</v>
      </c>
      <c r="AV929" s="16" t="s">
        <v>162</v>
      </c>
      <c r="AW929" s="16" t="s">
        <v>33</v>
      </c>
      <c r="AX929" s="16" t="s">
        <v>72</v>
      </c>
      <c r="AY929" s="269" t="s">
        <v>128</v>
      </c>
    </row>
    <row r="930" s="13" customFormat="1">
      <c r="A930" s="13"/>
      <c r="B930" s="227"/>
      <c r="C930" s="228"/>
      <c r="D930" s="220" t="s">
        <v>141</v>
      </c>
      <c r="E930" s="229" t="s">
        <v>19</v>
      </c>
      <c r="F930" s="230" t="s">
        <v>146</v>
      </c>
      <c r="G930" s="228"/>
      <c r="H930" s="229" t="s">
        <v>19</v>
      </c>
      <c r="I930" s="231"/>
      <c r="J930" s="228"/>
      <c r="K930" s="228"/>
      <c r="L930" s="232"/>
      <c r="M930" s="233"/>
      <c r="N930" s="234"/>
      <c r="O930" s="234"/>
      <c r="P930" s="234"/>
      <c r="Q930" s="234"/>
      <c r="R930" s="234"/>
      <c r="S930" s="234"/>
      <c r="T930" s="23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6" t="s">
        <v>141</v>
      </c>
      <c r="AU930" s="236" t="s">
        <v>82</v>
      </c>
      <c r="AV930" s="13" t="s">
        <v>80</v>
      </c>
      <c r="AW930" s="13" t="s">
        <v>33</v>
      </c>
      <c r="AX930" s="13" t="s">
        <v>72</v>
      </c>
      <c r="AY930" s="236" t="s">
        <v>128</v>
      </c>
    </row>
    <row r="931" s="14" customFormat="1">
      <c r="A931" s="14"/>
      <c r="B931" s="237"/>
      <c r="C931" s="238"/>
      <c r="D931" s="220" t="s">
        <v>141</v>
      </c>
      <c r="E931" s="239" t="s">
        <v>19</v>
      </c>
      <c r="F931" s="240" t="s">
        <v>646</v>
      </c>
      <c r="G931" s="238"/>
      <c r="H931" s="241">
        <v>61.5</v>
      </c>
      <c r="I931" s="242"/>
      <c r="J931" s="238"/>
      <c r="K931" s="238"/>
      <c r="L931" s="243"/>
      <c r="M931" s="244"/>
      <c r="N931" s="245"/>
      <c r="O931" s="245"/>
      <c r="P931" s="245"/>
      <c r="Q931" s="245"/>
      <c r="R931" s="245"/>
      <c r="S931" s="245"/>
      <c r="T931" s="24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7" t="s">
        <v>141</v>
      </c>
      <c r="AU931" s="247" t="s">
        <v>82</v>
      </c>
      <c r="AV931" s="14" t="s">
        <v>82</v>
      </c>
      <c r="AW931" s="14" t="s">
        <v>33</v>
      </c>
      <c r="AX931" s="14" t="s">
        <v>72</v>
      </c>
      <c r="AY931" s="247" t="s">
        <v>128</v>
      </c>
    </row>
    <row r="932" s="14" customFormat="1">
      <c r="A932" s="14"/>
      <c r="B932" s="237"/>
      <c r="C932" s="238"/>
      <c r="D932" s="220" t="s">
        <v>141</v>
      </c>
      <c r="E932" s="239" t="s">
        <v>19</v>
      </c>
      <c r="F932" s="240" t="s">
        <v>628</v>
      </c>
      <c r="G932" s="238"/>
      <c r="H932" s="241">
        <v>4.75</v>
      </c>
      <c r="I932" s="242"/>
      <c r="J932" s="238"/>
      <c r="K932" s="238"/>
      <c r="L932" s="243"/>
      <c r="M932" s="244"/>
      <c r="N932" s="245"/>
      <c r="O932" s="245"/>
      <c r="P932" s="245"/>
      <c r="Q932" s="245"/>
      <c r="R932" s="245"/>
      <c r="S932" s="245"/>
      <c r="T932" s="24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7" t="s">
        <v>141</v>
      </c>
      <c r="AU932" s="247" t="s">
        <v>82</v>
      </c>
      <c r="AV932" s="14" t="s">
        <v>82</v>
      </c>
      <c r="AW932" s="14" t="s">
        <v>33</v>
      </c>
      <c r="AX932" s="14" t="s">
        <v>72</v>
      </c>
      <c r="AY932" s="247" t="s">
        <v>128</v>
      </c>
    </row>
    <row r="933" s="16" customFormat="1">
      <c r="A933" s="16"/>
      <c r="B933" s="259"/>
      <c r="C933" s="260"/>
      <c r="D933" s="220" t="s">
        <v>141</v>
      </c>
      <c r="E933" s="261" t="s">
        <v>19</v>
      </c>
      <c r="F933" s="262" t="s">
        <v>187</v>
      </c>
      <c r="G933" s="260"/>
      <c r="H933" s="263">
        <v>66.25</v>
      </c>
      <c r="I933" s="264"/>
      <c r="J933" s="260"/>
      <c r="K933" s="260"/>
      <c r="L933" s="265"/>
      <c r="M933" s="266"/>
      <c r="N933" s="267"/>
      <c r="O933" s="267"/>
      <c r="P933" s="267"/>
      <c r="Q933" s="267"/>
      <c r="R933" s="267"/>
      <c r="S933" s="267"/>
      <c r="T933" s="268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T933" s="269" t="s">
        <v>141</v>
      </c>
      <c r="AU933" s="269" t="s">
        <v>82</v>
      </c>
      <c r="AV933" s="16" t="s">
        <v>162</v>
      </c>
      <c r="AW933" s="16" t="s">
        <v>33</v>
      </c>
      <c r="AX933" s="16" t="s">
        <v>72</v>
      </c>
      <c r="AY933" s="269" t="s">
        <v>128</v>
      </c>
    </row>
    <row r="934" s="13" customFormat="1">
      <c r="A934" s="13"/>
      <c r="B934" s="227"/>
      <c r="C934" s="228"/>
      <c r="D934" s="220" t="s">
        <v>141</v>
      </c>
      <c r="E934" s="229" t="s">
        <v>19</v>
      </c>
      <c r="F934" s="230" t="s">
        <v>148</v>
      </c>
      <c r="G934" s="228"/>
      <c r="H934" s="229" t="s">
        <v>19</v>
      </c>
      <c r="I934" s="231"/>
      <c r="J934" s="228"/>
      <c r="K934" s="228"/>
      <c r="L934" s="232"/>
      <c r="M934" s="233"/>
      <c r="N934" s="234"/>
      <c r="O934" s="234"/>
      <c r="P934" s="234"/>
      <c r="Q934" s="234"/>
      <c r="R934" s="234"/>
      <c r="S934" s="234"/>
      <c r="T934" s="23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6" t="s">
        <v>141</v>
      </c>
      <c r="AU934" s="236" t="s">
        <v>82</v>
      </c>
      <c r="AV934" s="13" t="s">
        <v>80</v>
      </c>
      <c r="AW934" s="13" t="s">
        <v>33</v>
      </c>
      <c r="AX934" s="13" t="s">
        <v>72</v>
      </c>
      <c r="AY934" s="236" t="s">
        <v>128</v>
      </c>
    </row>
    <row r="935" s="14" customFormat="1">
      <c r="A935" s="14"/>
      <c r="B935" s="237"/>
      <c r="C935" s="238"/>
      <c r="D935" s="220" t="s">
        <v>141</v>
      </c>
      <c r="E935" s="239" t="s">
        <v>19</v>
      </c>
      <c r="F935" s="240" t="s">
        <v>646</v>
      </c>
      <c r="G935" s="238"/>
      <c r="H935" s="241">
        <v>61.5</v>
      </c>
      <c r="I935" s="242"/>
      <c r="J935" s="238"/>
      <c r="K935" s="238"/>
      <c r="L935" s="243"/>
      <c r="M935" s="244"/>
      <c r="N935" s="245"/>
      <c r="O935" s="245"/>
      <c r="P935" s="245"/>
      <c r="Q935" s="245"/>
      <c r="R935" s="245"/>
      <c r="S935" s="245"/>
      <c r="T935" s="24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7" t="s">
        <v>141</v>
      </c>
      <c r="AU935" s="247" t="s">
        <v>82</v>
      </c>
      <c r="AV935" s="14" t="s">
        <v>82</v>
      </c>
      <c r="AW935" s="14" t="s">
        <v>33</v>
      </c>
      <c r="AX935" s="14" t="s">
        <v>72</v>
      </c>
      <c r="AY935" s="247" t="s">
        <v>128</v>
      </c>
    </row>
    <row r="936" s="14" customFormat="1">
      <c r="A936" s="14"/>
      <c r="B936" s="237"/>
      <c r="C936" s="238"/>
      <c r="D936" s="220" t="s">
        <v>141</v>
      </c>
      <c r="E936" s="239" t="s">
        <v>19</v>
      </c>
      <c r="F936" s="240" t="s">
        <v>628</v>
      </c>
      <c r="G936" s="238"/>
      <c r="H936" s="241">
        <v>4.75</v>
      </c>
      <c r="I936" s="242"/>
      <c r="J936" s="238"/>
      <c r="K936" s="238"/>
      <c r="L936" s="243"/>
      <c r="M936" s="244"/>
      <c r="N936" s="245"/>
      <c r="O936" s="245"/>
      <c r="P936" s="245"/>
      <c r="Q936" s="245"/>
      <c r="R936" s="245"/>
      <c r="S936" s="245"/>
      <c r="T936" s="24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7" t="s">
        <v>141</v>
      </c>
      <c r="AU936" s="247" t="s">
        <v>82</v>
      </c>
      <c r="AV936" s="14" t="s">
        <v>82</v>
      </c>
      <c r="AW936" s="14" t="s">
        <v>33</v>
      </c>
      <c r="AX936" s="14" t="s">
        <v>72</v>
      </c>
      <c r="AY936" s="247" t="s">
        <v>128</v>
      </c>
    </row>
    <row r="937" s="16" customFormat="1">
      <c r="A937" s="16"/>
      <c r="B937" s="259"/>
      <c r="C937" s="260"/>
      <c r="D937" s="220" t="s">
        <v>141</v>
      </c>
      <c r="E937" s="261" t="s">
        <v>19</v>
      </c>
      <c r="F937" s="262" t="s">
        <v>187</v>
      </c>
      <c r="G937" s="260"/>
      <c r="H937" s="263">
        <v>66.25</v>
      </c>
      <c r="I937" s="264"/>
      <c r="J937" s="260"/>
      <c r="K937" s="260"/>
      <c r="L937" s="265"/>
      <c r="M937" s="266"/>
      <c r="N937" s="267"/>
      <c r="O937" s="267"/>
      <c r="P937" s="267"/>
      <c r="Q937" s="267"/>
      <c r="R937" s="267"/>
      <c r="S937" s="267"/>
      <c r="T937" s="268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T937" s="269" t="s">
        <v>141</v>
      </c>
      <c r="AU937" s="269" t="s">
        <v>82</v>
      </c>
      <c r="AV937" s="16" t="s">
        <v>162</v>
      </c>
      <c r="AW937" s="16" t="s">
        <v>33</v>
      </c>
      <c r="AX937" s="16" t="s">
        <v>72</v>
      </c>
      <c r="AY937" s="269" t="s">
        <v>128</v>
      </c>
    </row>
    <row r="938" s="13" customFormat="1">
      <c r="A938" s="13"/>
      <c r="B938" s="227"/>
      <c r="C938" s="228"/>
      <c r="D938" s="220" t="s">
        <v>141</v>
      </c>
      <c r="E938" s="229" t="s">
        <v>19</v>
      </c>
      <c r="F938" s="230" t="s">
        <v>196</v>
      </c>
      <c r="G938" s="228"/>
      <c r="H938" s="229" t="s">
        <v>19</v>
      </c>
      <c r="I938" s="231"/>
      <c r="J938" s="228"/>
      <c r="K938" s="228"/>
      <c r="L938" s="232"/>
      <c r="M938" s="233"/>
      <c r="N938" s="234"/>
      <c r="O938" s="234"/>
      <c r="P938" s="234"/>
      <c r="Q938" s="234"/>
      <c r="R938" s="234"/>
      <c r="S938" s="234"/>
      <c r="T938" s="23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6" t="s">
        <v>141</v>
      </c>
      <c r="AU938" s="236" t="s">
        <v>82</v>
      </c>
      <c r="AV938" s="13" t="s">
        <v>80</v>
      </c>
      <c r="AW938" s="13" t="s">
        <v>33</v>
      </c>
      <c r="AX938" s="13" t="s">
        <v>72</v>
      </c>
      <c r="AY938" s="236" t="s">
        <v>128</v>
      </c>
    </row>
    <row r="939" s="14" customFormat="1">
      <c r="A939" s="14"/>
      <c r="B939" s="237"/>
      <c r="C939" s="238"/>
      <c r="D939" s="220" t="s">
        <v>141</v>
      </c>
      <c r="E939" s="239" t="s">
        <v>19</v>
      </c>
      <c r="F939" s="240" t="s">
        <v>647</v>
      </c>
      <c r="G939" s="238"/>
      <c r="H939" s="241">
        <v>2.29</v>
      </c>
      <c r="I939" s="242"/>
      <c r="J939" s="238"/>
      <c r="K939" s="238"/>
      <c r="L939" s="243"/>
      <c r="M939" s="244"/>
      <c r="N939" s="245"/>
      <c r="O939" s="245"/>
      <c r="P939" s="245"/>
      <c r="Q939" s="245"/>
      <c r="R939" s="245"/>
      <c r="S939" s="245"/>
      <c r="T939" s="246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7" t="s">
        <v>141</v>
      </c>
      <c r="AU939" s="247" t="s">
        <v>82</v>
      </c>
      <c r="AV939" s="14" t="s">
        <v>82</v>
      </c>
      <c r="AW939" s="14" t="s">
        <v>33</v>
      </c>
      <c r="AX939" s="14" t="s">
        <v>72</v>
      </c>
      <c r="AY939" s="247" t="s">
        <v>128</v>
      </c>
    </row>
    <row r="940" s="16" customFormat="1">
      <c r="A940" s="16"/>
      <c r="B940" s="259"/>
      <c r="C940" s="260"/>
      <c r="D940" s="220" t="s">
        <v>141</v>
      </c>
      <c r="E940" s="261" t="s">
        <v>19</v>
      </c>
      <c r="F940" s="262" t="s">
        <v>187</v>
      </c>
      <c r="G940" s="260"/>
      <c r="H940" s="263">
        <v>2.29</v>
      </c>
      <c r="I940" s="264"/>
      <c r="J940" s="260"/>
      <c r="K940" s="260"/>
      <c r="L940" s="265"/>
      <c r="M940" s="266"/>
      <c r="N940" s="267"/>
      <c r="O940" s="267"/>
      <c r="P940" s="267"/>
      <c r="Q940" s="267"/>
      <c r="R940" s="267"/>
      <c r="S940" s="267"/>
      <c r="T940" s="268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T940" s="269" t="s">
        <v>141</v>
      </c>
      <c r="AU940" s="269" t="s">
        <v>82</v>
      </c>
      <c r="AV940" s="16" t="s">
        <v>162</v>
      </c>
      <c r="AW940" s="16" t="s">
        <v>33</v>
      </c>
      <c r="AX940" s="16" t="s">
        <v>72</v>
      </c>
      <c r="AY940" s="269" t="s">
        <v>128</v>
      </c>
    </row>
    <row r="941" s="15" customFormat="1">
      <c r="A941" s="15"/>
      <c r="B941" s="248"/>
      <c r="C941" s="249"/>
      <c r="D941" s="220" t="s">
        <v>141</v>
      </c>
      <c r="E941" s="250" t="s">
        <v>19</v>
      </c>
      <c r="F941" s="251" t="s">
        <v>150</v>
      </c>
      <c r="G941" s="249"/>
      <c r="H941" s="252">
        <v>209.69</v>
      </c>
      <c r="I941" s="253"/>
      <c r="J941" s="249"/>
      <c r="K941" s="249"/>
      <c r="L941" s="254"/>
      <c r="M941" s="255"/>
      <c r="N941" s="256"/>
      <c r="O941" s="256"/>
      <c r="P941" s="256"/>
      <c r="Q941" s="256"/>
      <c r="R941" s="256"/>
      <c r="S941" s="256"/>
      <c r="T941" s="257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58" t="s">
        <v>141</v>
      </c>
      <c r="AU941" s="258" t="s">
        <v>82</v>
      </c>
      <c r="AV941" s="15" t="s">
        <v>129</v>
      </c>
      <c r="AW941" s="15" t="s">
        <v>33</v>
      </c>
      <c r="AX941" s="15" t="s">
        <v>80</v>
      </c>
      <c r="AY941" s="258" t="s">
        <v>128</v>
      </c>
    </row>
    <row r="942" s="2" customFormat="1" ht="16.5" customHeight="1">
      <c r="A942" s="41"/>
      <c r="B942" s="42"/>
      <c r="C942" s="207" t="s">
        <v>648</v>
      </c>
      <c r="D942" s="207" t="s">
        <v>131</v>
      </c>
      <c r="E942" s="208" t="s">
        <v>649</v>
      </c>
      <c r="F942" s="209" t="s">
        <v>650</v>
      </c>
      <c r="G942" s="210" t="s">
        <v>134</v>
      </c>
      <c r="H942" s="211">
        <v>58</v>
      </c>
      <c r="I942" s="212"/>
      <c r="J942" s="213">
        <f>ROUND(I942*H942,2)</f>
        <v>0</v>
      </c>
      <c r="K942" s="209" t="s">
        <v>135</v>
      </c>
      <c r="L942" s="47"/>
      <c r="M942" s="214" t="s">
        <v>19</v>
      </c>
      <c r="N942" s="215" t="s">
        <v>43</v>
      </c>
      <c r="O942" s="87"/>
      <c r="P942" s="216">
        <f>O942*H942</f>
        <v>0</v>
      </c>
      <c r="Q942" s="216">
        <v>0</v>
      </c>
      <c r="R942" s="216">
        <f>Q942*H942</f>
        <v>0</v>
      </c>
      <c r="S942" s="216">
        <v>0</v>
      </c>
      <c r="T942" s="217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18" t="s">
        <v>147</v>
      </c>
      <c r="AT942" s="218" t="s">
        <v>131</v>
      </c>
      <c r="AU942" s="218" t="s">
        <v>82</v>
      </c>
      <c r="AY942" s="20" t="s">
        <v>128</v>
      </c>
      <c r="BE942" s="219">
        <f>IF(N942="základní",J942,0)</f>
        <v>0</v>
      </c>
      <c r="BF942" s="219">
        <f>IF(N942="snížená",J942,0)</f>
        <v>0</v>
      </c>
      <c r="BG942" s="219">
        <f>IF(N942="zákl. přenesená",J942,0)</f>
        <v>0</v>
      </c>
      <c r="BH942" s="219">
        <f>IF(N942="sníž. přenesená",J942,0)</f>
        <v>0</v>
      </c>
      <c r="BI942" s="219">
        <f>IF(N942="nulová",J942,0)</f>
        <v>0</v>
      </c>
      <c r="BJ942" s="20" t="s">
        <v>80</v>
      </c>
      <c r="BK942" s="219">
        <f>ROUND(I942*H942,2)</f>
        <v>0</v>
      </c>
      <c r="BL942" s="20" t="s">
        <v>147</v>
      </c>
      <c r="BM942" s="218" t="s">
        <v>651</v>
      </c>
    </row>
    <row r="943" s="2" customFormat="1">
      <c r="A943" s="41"/>
      <c r="B943" s="42"/>
      <c r="C943" s="43"/>
      <c r="D943" s="220" t="s">
        <v>137</v>
      </c>
      <c r="E943" s="43"/>
      <c r="F943" s="221" t="s">
        <v>652</v>
      </c>
      <c r="G943" s="43"/>
      <c r="H943" s="43"/>
      <c r="I943" s="222"/>
      <c r="J943" s="43"/>
      <c r="K943" s="43"/>
      <c r="L943" s="47"/>
      <c r="M943" s="223"/>
      <c r="N943" s="224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137</v>
      </c>
      <c r="AU943" s="20" t="s">
        <v>82</v>
      </c>
    </row>
    <row r="944" s="2" customFormat="1">
      <c r="A944" s="41"/>
      <c r="B944" s="42"/>
      <c r="C944" s="43"/>
      <c r="D944" s="225" t="s">
        <v>139</v>
      </c>
      <c r="E944" s="43"/>
      <c r="F944" s="226" t="s">
        <v>653</v>
      </c>
      <c r="G944" s="43"/>
      <c r="H944" s="43"/>
      <c r="I944" s="222"/>
      <c r="J944" s="43"/>
      <c r="K944" s="43"/>
      <c r="L944" s="47"/>
      <c r="M944" s="223"/>
      <c r="N944" s="22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139</v>
      </c>
      <c r="AU944" s="20" t="s">
        <v>82</v>
      </c>
    </row>
    <row r="945" s="13" customFormat="1">
      <c r="A945" s="13"/>
      <c r="B945" s="227"/>
      <c r="C945" s="228"/>
      <c r="D945" s="220" t="s">
        <v>141</v>
      </c>
      <c r="E945" s="229" t="s">
        <v>19</v>
      </c>
      <c r="F945" s="230" t="s">
        <v>144</v>
      </c>
      <c r="G945" s="228"/>
      <c r="H945" s="229" t="s">
        <v>19</v>
      </c>
      <c r="I945" s="231"/>
      <c r="J945" s="228"/>
      <c r="K945" s="228"/>
      <c r="L945" s="232"/>
      <c r="M945" s="233"/>
      <c r="N945" s="234"/>
      <c r="O945" s="234"/>
      <c r="P945" s="234"/>
      <c r="Q945" s="234"/>
      <c r="R945" s="234"/>
      <c r="S945" s="234"/>
      <c r="T945" s="23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6" t="s">
        <v>141</v>
      </c>
      <c r="AU945" s="236" t="s">
        <v>82</v>
      </c>
      <c r="AV945" s="13" t="s">
        <v>80</v>
      </c>
      <c r="AW945" s="13" t="s">
        <v>33</v>
      </c>
      <c r="AX945" s="13" t="s">
        <v>72</v>
      </c>
      <c r="AY945" s="236" t="s">
        <v>128</v>
      </c>
    </row>
    <row r="946" s="14" customFormat="1">
      <c r="A946" s="14"/>
      <c r="B946" s="237"/>
      <c r="C946" s="238"/>
      <c r="D946" s="220" t="s">
        <v>141</v>
      </c>
      <c r="E946" s="239" t="s">
        <v>19</v>
      </c>
      <c r="F946" s="240" t="s">
        <v>321</v>
      </c>
      <c r="G946" s="238"/>
      <c r="H946" s="241">
        <v>20</v>
      </c>
      <c r="I946" s="242"/>
      <c r="J946" s="238"/>
      <c r="K946" s="238"/>
      <c r="L946" s="243"/>
      <c r="M946" s="244"/>
      <c r="N946" s="245"/>
      <c r="O946" s="245"/>
      <c r="P946" s="245"/>
      <c r="Q946" s="245"/>
      <c r="R946" s="245"/>
      <c r="S946" s="245"/>
      <c r="T946" s="246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7" t="s">
        <v>141</v>
      </c>
      <c r="AU946" s="247" t="s">
        <v>82</v>
      </c>
      <c r="AV946" s="14" t="s">
        <v>82</v>
      </c>
      <c r="AW946" s="14" t="s">
        <v>33</v>
      </c>
      <c r="AX946" s="14" t="s">
        <v>72</v>
      </c>
      <c r="AY946" s="247" t="s">
        <v>128</v>
      </c>
    </row>
    <row r="947" s="13" customFormat="1">
      <c r="A947" s="13"/>
      <c r="B947" s="227"/>
      <c r="C947" s="228"/>
      <c r="D947" s="220" t="s">
        <v>141</v>
      </c>
      <c r="E947" s="229" t="s">
        <v>19</v>
      </c>
      <c r="F947" s="230" t="s">
        <v>146</v>
      </c>
      <c r="G947" s="228"/>
      <c r="H947" s="229" t="s">
        <v>19</v>
      </c>
      <c r="I947" s="231"/>
      <c r="J947" s="228"/>
      <c r="K947" s="228"/>
      <c r="L947" s="232"/>
      <c r="M947" s="233"/>
      <c r="N947" s="234"/>
      <c r="O947" s="234"/>
      <c r="P947" s="234"/>
      <c r="Q947" s="234"/>
      <c r="R947" s="234"/>
      <c r="S947" s="234"/>
      <c r="T947" s="235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6" t="s">
        <v>141</v>
      </c>
      <c r="AU947" s="236" t="s">
        <v>82</v>
      </c>
      <c r="AV947" s="13" t="s">
        <v>80</v>
      </c>
      <c r="AW947" s="13" t="s">
        <v>33</v>
      </c>
      <c r="AX947" s="13" t="s">
        <v>72</v>
      </c>
      <c r="AY947" s="236" t="s">
        <v>128</v>
      </c>
    </row>
    <row r="948" s="14" customFormat="1">
      <c r="A948" s="14"/>
      <c r="B948" s="237"/>
      <c r="C948" s="238"/>
      <c r="D948" s="220" t="s">
        <v>141</v>
      </c>
      <c r="E948" s="239" t="s">
        <v>19</v>
      </c>
      <c r="F948" s="240" t="s">
        <v>145</v>
      </c>
      <c r="G948" s="238"/>
      <c r="H948" s="241">
        <v>18</v>
      </c>
      <c r="I948" s="242"/>
      <c r="J948" s="238"/>
      <c r="K948" s="238"/>
      <c r="L948" s="243"/>
      <c r="M948" s="244"/>
      <c r="N948" s="245"/>
      <c r="O948" s="245"/>
      <c r="P948" s="245"/>
      <c r="Q948" s="245"/>
      <c r="R948" s="245"/>
      <c r="S948" s="245"/>
      <c r="T948" s="246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7" t="s">
        <v>141</v>
      </c>
      <c r="AU948" s="247" t="s">
        <v>82</v>
      </c>
      <c r="AV948" s="14" t="s">
        <v>82</v>
      </c>
      <c r="AW948" s="14" t="s">
        <v>33</v>
      </c>
      <c r="AX948" s="14" t="s">
        <v>72</v>
      </c>
      <c r="AY948" s="247" t="s">
        <v>128</v>
      </c>
    </row>
    <row r="949" s="13" customFormat="1">
      <c r="A949" s="13"/>
      <c r="B949" s="227"/>
      <c r="C949" s="228"/>
      <c r="D949" s="220" t="s">
        <v>141</v>
      </c>
      <c r="E949" s="229" t="s">
        <v>19</v>
      </c>
      <c r="F949" s="230" t="s">
        <v>148</v>
      </c>
      <c r="G949" s="228"/>
      <c r="H949" s="229" t="s">
        <v>19</v>
      </c>
      <c r="I949" s="231"/>
      <c r="J949" s="228"/>
      <c r="K949" s="228"/>
      <c r="L949" s="232"/>
      <c r="M949" s="233"/>
      <c r="N949" s="234"/>
      <c r="O949" s="234"/>
      <c r="P949" s="234"/>
      <c r="Q949" s="234"/>
      <c r="R949" s="234"/>
      <c r="S949" s="234"/>
      <c r="T949" s="23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6" t="s">
        <v>141</v>
      </c>
      <c r="AU949" s="236" t="s">
        <v>82</v>
      </c>
      <c r="AV949" s="13" t="s">
        <v>80</v>
      </c>
      <c r="AW949" s="13" t="s">
        <v>33</v>
      </c>
      <c r="AX949" s="13" t="s">
        <v>72</v>
      </c>
      <c r="AY949" s="236" t="s">
        <v>128</v>
      </c>
    </row>
    <row r="950" s="14" customFormat="1">
      <c r="A950" s="14"/>
      <c r="B950" s="237"/>
      <c r="C950" s="238"/>
      <c r="D950" s="220" t="s">
        <v>141</v>
      </c>
      <c r="E950" s="239" t="s">
        <v>19</v>
      </c>
      <c r="F950" s="240" t="s">
        <v>145</v>
      </c>
      <c r="G950" s="238"/>
      <c r="H950" s="241">
        <v>18</v>
      </c>
      <c r="I950" s="242"/>
      <c r="J950" s="238"/>
      <c r="K950" s="238"/>
      <c r="L950" s="243"/>
      <c r="M950" s="244"/>
      <c r="N950" s="245"/>
      <c r="O950" s="245"/>
      <c r="P950" s="245"/>
      <c r="Q950" s="245"/>
      <c r="R950" s="245"/>
      <c r="S950" s="245"/>
      <c r="T950" s="24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7" t="s">
        <v>141</v>
      </c>
      <c r="AU950" s="247" t="s">
        <v>82</v>
      </c>
      <c r="AV950" s="14" t="s">
        <v>82</v>
      </c>
      <c r="AW950" s="14" t="s">
        <v>33</v>
      </c>
      <c r="AX950" s="14" t="s">
        <v>72</v>
      </c>
      <c r="AY950" s="247" t="s">
        <v>128</v>
      </c>
    </row>
    <row r="951" s="13" customFormat="1">
      <c r="A951" s="13"/>
      <c r="B951" s="227"/>
      <c r="C951" s="228"/>
      <c r="D951" s="220" t="s">
        <v>141</v>
      </c>
      <c r="E951" s="229" t="s">
        <v>19</v>
      </c>
      <c r="F951" s="230" t="s">
        <v>196</v>
      </c>
      <c r="G951" s="228"/>
      <c r="H951" s="229" t="s">
        <v>19</v>
      </c>
      <c r="I951" s="231"/>
      <c r="J951" s="228"/>
      <c r="K951" s="228"/>
      <c r="L951" s="232"/>
      <c r="M951" s="233"/>
      <c r="N951" s="234"/>
      <c r="O951" s="234"/>
      <c r="P951" s="234"/>
      <c r="Q951" s="234"/>
      <c r="R951" s="234"/>
      <c r="S951" s="234"/>
      <c r="T951" s="23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6" t="s">
        <v>141</v>
      </c>
      <c r="AU951" s="236" t="s">
        <v>82</v>
      </c>
      <c r="AV951" s="13" t="s">
        <v>80</v>
      </c>
      <c r="AW951" s="13" t="s">
        <v>33</v>
      </c>
      <c r="AX951" s="13" t="s">
        <v>72</v>
      </c>
      <c r="AY951" s="236" t="s">
        <v>128</v>
      </c>
    </row>
    <row r="952" s="14" customFormat="1">
      <c r="A952" s="14"/>
      <c r="B952" s="237"/>
      <c r="C952" s="238"/>
      <c r="D952" s="220" t="s">
        <v>141</v>
      </c>
      <c r="E952" s="239" t="s">
        <v>19</v>
      </c>
      <c r="F952" s="240" t="s">
        <v>82</v>
      </c>
      <c r="G952" s="238"/>
      <c r="H952" s="241">
        <v>2</v>
      </c>
      <c r="I952" s="242"/>
      <c r="J952" s="238"/>
      <c r="K952" s="238"/>
      <c r="L952" s="243"/>
      <c r="M952" s="244"/>
      <c r="N952" s="245"/>
      <c r="O952" s="245"/>
      <c r="P952" s="245"/>
      <c r="Q952" s="245"/>
      <c r="R952" s="245"/>
      <c r="S952" s="245"/>
      <c r="T952" s="246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7" t="s">
        <v>141</v>
      </c>
      <c r="AU952" s="247" t="s">
        <v>82</v>
      </c>
      <c r="AV952" s="14" t="s">
        <v>82</v>
      </c>
      <c r="AW952" s="14" t="s">
        <v>33</v>
      </c>
      <c r="AX952" s="14" t="s">
        <v>72</v>
      </c>
      <c r="AY952" s="247" t="s">
        <v>128</v>
      </c>
    </row>
    <row r="953" s="15" customFormat="1">
      <c r="A953" s="15"/>
      <c r="B953" s="248"/>
      <c r="C953" s="249"/>
      <c r="D953" s="220" t="s">
        <v>141</v>
      </c>
      <c r="E953" s="250" t="s">
        <v>19</v>
      </c>
      <c r="F953" s="251" t="s">
        <v>150</v>
      </c>
      <c r="G953" s="249"/>
      <c r="H953" s="252">
        <v>58</v>
      </c>
      <c r="I953" s="253"/>
      <c r="J953" s="249"/>
      <c r="K953" s="249"/>
      <c r="L953" s="254"/>
      <c r="M953" s="255"/>
      <c r="N953" s="256"/>
      <c r="O953" s="256"/>
      <c r="P953" s="256"/>
      <c r="Q953" s="256"/>
      <c r="R953" s="256"/>
      <c r="S953" s="256"/>
      <c r="T953" s="257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58" t="s">
        <v>141</v>
      </c>
      <c r="AU953" s="258" t="s">
        <v>82</v>
      </c>
      <c r="AV953" s="15" t="s">
        <v>129</v>
      </c>
      <c r="AW953" s="15" t="s">
        <v>33</v>
      </c>
      <c r="AX953" s="15" t="s">
        <v>80</v>
      </c>
      <c r="AY953" s="258" t="s">
        <v>128</v>
      </c>
    </row>
    <row r="954" s="2" customFormat="1" ht="21.75" customHeight="1">
      <c r="A954" s="41"/>
      <c r="B954" s="42"/>
      <c r="C954" s="207" t="s">
        <v>654</v>
      </c>
      <c r="D954" s="207" t="s">
        <v>131</v>
      </c>
      <c r="E954" s="208" t="s">
        <v>655</v>
      </c>
      <c r="F954" s="209" t="s">
        <v>656</v>
      </c>
      <c r="G954" s="210" t="s">
        <v>134</v>
      </c>
      <c r="H954" s="211">
        <v>29</v>
      </c>
      <c r="I954" s="212"/>
      <c r="J954" s="213">
        <f>ROUND(I954*H954,2)</f>
        <v>0</v>
      </c>
      <c r="K954" s="209" t="s">
        <v>135</v>
      </c>
      <c r="L954" s="47"/>
      <c r="M954" s="214" t="s">
        <v>19</v>
      </c>
      <c r="N954" s="215" t="s">
        <v>43</v>
      </c>
      <c r="O954" s="87"/>
      <c r="P954" s="216">
        <f>O954*H954</f>
        <v>0</v>
      </c>
      <c r="Q954" s="216">
        <v>0</v>
      </c>
      <c r="R954" s="216">
        <f>Q954*H954</f>
        <v>0</v>
      </c>
      <c r="S954" s="216">
        <v>0</v>
      </c>
      <c r="T954" s="21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18" t="s">
        <v>147</v>
      </c>
      <c r="AT954" s="218" t="s">
        <v>131</v>
      </c>
      <c r="AU954" s="218" t="s">
        <v>82</v>
      </c>
      <c r="AY954" s="20" t="s">
        <v>128</v>
      </c>
      <c r="BE954" s="219">
        <f>IF(N954="základní",J954,0)</f>
        <v>0</v>
      </c>
      <c r="BF954" s="219">
        <f>IF(N954="snížená",J954,0)</f>
        <v>0</v>
      </c>
      <c r="BG954" s="219">
        <f>IF(N954="zákl. přenesená",J954,0)</f>
        <v>0</v>
      </c>
      <c r="BH954" s="219">
        <f>IF(N954="sníž. přenesená",J954,0)</f>
        <v>0</v>
      </c>
      <c r="BI954" s="219">
        <f>IF(N954="nulová",J954,0)</f>
        <v>0</v>
      </c>
      <c r="BJ954" s="20" t="s">
        <v>80</v>
      </c>
      <c r="BK954" s="219">
        <f>ROUND(I954*H954,2)</f>
        <v>0</v>
      </c>
      <c r="BL954" s="20" t="s">
        <v>147</v>
      </c>
      <c r="BM954" s="218" t="s">
        <v>657</v>
      </c>
    </row>
    <row r="955" s="2" customFormat="1">
      <c r="A955" s="41"/>
      <c r="B955" s="42"/>
      <c r="C955" s="43"/>
      <c r="D955" s="220" t="s">
        <v>137</v>
      </c>
      <c r="E955" s="43"/>
      <c r="F955" s="221" t="s">
        <v>658</v>
      </c>
      <c r="G955" s="43"/>
      <c r="H955" s="43"/>
      <c r="I955" s="222"/>
      <c r="J955" s="43"/>
      <c r="K955" s="43"/>
      <c r="L955" s="47"/>
      <c r="M955" s="223"/>
      <c r="N955" s="22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20" t="s">
        <v>137</v>
      </c>
      <c r="AU955" s="20" t="s">
        <v>82</v>
      </c>
    </row>
    <row r="956" s="2" customFormat="1">
      <c r="A956" s="41"/>
      <c r="B956" s="42"/>
      <c r="C956" s="43"/>
      <c r="D956" s="225" t="s">
        <v>139</v>
      </c>
      <c r="E956" s="43"/>
      <c r="F956" s="226" t="s">
        <v>659</v>
      </c>
      <c r="G956" s="43"/>
      <c r="H956" s="43"/>
      <c r="I956" s="222"/>
      <c r="J956" s="43"/>
      <c r="K956" s="43"/>
      <c r="L956" s="47"/>
      <c r="M956" s="223"/>
      <c r="N956" s="22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139</v>
      </c>
      <c r="AU956" s="20" t="s">
        <v>82</v>
      </c>
    </row>
    <row r="957" s="13" customFormat="1">
      <c r="A957" s="13"/>
      <c r="B957" s="227"/>
      <c r="C957" s="228"/>
      <c r="D957" s="220" t="s">
        <v>141</v>
      </c>
      <c r="E957" s="229" t="s">
        <v>19</v>
      </c>
      <c r="F957" s="230" t="s">
        <v>144</v>
      </c>
      <c r="G957" s="228"/>
      <c r="H957" s="229" t="s">
        <v>19</v>
      </c>
      <c r="I957" s="231"/>
      <c r="J957" s="228"/>
      <c r="K957" s="228"/>
      <c r="L957" s="232"/>
      <c r="M957" s="233"/>
      <c r="N957" s="234"/>
      <c r="O957" s="234"/>
      <c r="P957" s="234"/>
      <c r="Q957" s="234"/>
      <c r="R957" s="234"/>
      <c r="S957" s="234"/>
      <c r="T957" s="23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6" t="s">
        <v>141</v>
      </c>
      <c r="AU957" s="236" t="s">
        <v>82</v>
      </c>
      <c r="AV957" s="13" t="s">
        <v>80</v>
      </c>
      <c r="AW957" s="13" t="s">
        <v>33</v>
      </c>
      <c r="AX957" s="13" t="s">
        <v>72</v>
      </c>
      <c r="AY957" s="236" t="s">
        <v>128</v>
      </c>
    </row>
    <row r="958" s="14" customFormat="1">
      <c r="A958" s="14"/>
      <c r="B958" s="237"/>
      <c r="C958" s="238"/>
      <c r="D958" s="220" t="s">
        <v>141</v>
      </c>
      <c r="E958" s="239" t="s">
        <v>19</v>
      </c>
      <c r="F958" s="240" t="s">
        <v>129</v>
      </c>
      <c r="G958" s="238"/>
      <c r="H958" s="241">
        <v>4</v>
      </c>
      <c r="I958" s="242"/>
      <c r="J958" s="238"/>
      <c r="K958" s="238"/>
      <c r="L958" s="243"/>
      <c r="M958" s="244"/>
      <c r="N958" s="245"/>
      <c r="O958" s="245"/>
      <c r="P958" s="245"/>
      <c r="Q958" s="245"/>
      <c r="R958" s="245"/>
      <c r="S958" s="245"/>
      <c r="T958" s="246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7" t="s">
        <v>141</v>
      </c>
      <c r="AU958" s="247" t="s">
        <v>82</v>
      </c>
      <c r="AV958" s="14" t="s">
        <v>82</v>
      </c>
      <c r="AW958" s="14" t="s">
        <v>33</v>
      </c>
      <c r="AX958" s="14" t="s">
        <v>72</v>
      </c>
      <c r="AY958" s="247" t="s">
        <v>128</v>
      </c>
    </row>
    <row r="959" s="13" customFormat="1">
      <c r="A959" s="13"/>
      <c r="B959" s="227"/>
      <c r="C959" s="228"/>
      <c r="D959" s="220" t="s">
        <v>141</v>
      </c>
      <c r="E959" s="229" t="s">
        <v>19</v>
      </c>
      <c r="F959" s="230" t="s">
        <v>146</v>
      </c>
      <c r="G959" s="228"/>
      <c r="H959" s="229" t="s">
        <v>19</v>
      </c>
      <c r="I959" s="231"/>
      <c r="J959" s="228"/>
      <c r="K959" s="228"/>
      <c r="L959" s="232"/>
      <c r="M959" s="233"/>
      <c r="N959" s="234"/>
      <c r="O959" s="234"/>
      <c r="P959" s="234"/>
      <c r="Q959" s="234"/>
      <c r="R959" s="234"/>
      <c r="S959" s="234"/>
      <c r="T959" s="235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6" t="s">
        <v>141</v>
      </c>
      <c r="AU959" s="236" t="s">
        <v>82</v>
      </c>
      <c r="AV959" s="13" t="s">
        <v>80</v>
      </c>
      <c r="AW959" s="13" t="s">
        <v>33</v>
      </c>
      <c r="AX959" s="13" t="s">
        <v>72</v>
      </c>
      <c r="AY959" s="236" t="s">
        <v>128</v>
      </c>
    </row>
    <row r="960" s="14" customFormat="1">
      <c r="A960" s="14"/>
      <c r="B960" s="237"/>
      <c r="C960" s="238"/>
      <c r="D960" s="220" t="s">
        <v>141</v>
      </c>
      <c r="E960" s="239" t="s">
        <v>19</v>
      </c>
      <c r="F960" s="240" t="s">
        <v>8</v>
      </c>
      <c r="G960" s="238"/>
      <c r="H960" s="241">
        <v>12</v>
      </c>
      <c r="I960" s="242"/>
      <c r="J960" s="238"/>
      <c r="K960" s="238"/>
      <c r="L960" s="243"/>
      <c r="M960" s="244"/>
      <c r="N960" s="245"/>
      <c r="O960" s="245"/>
      <c r="P960" s="245"/>
      <c r="Q960" s="245"/>
      <c r="R960" s="245"/>
      <c r="S960" s="245"/>
      <c r="T960" s="246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7" t="s">
        <v>141</v>
      </c>
      <c r="AU960" s="247" t="s">
        <v>82</v>
      </c>
      <c r="AV960" s="14" t="s">
        <v>82</v>
      </c>
      <c r="AW960" s="14" t="s">
        <v>33</v>
      </c>
      <c r="AX960" s="14" t="s">
        <v>72</v>
      </c>
      <c r="AY960" s="247" t="s">
        <v>128</v>
      </c>
    </row>
    <row r="961" s="13" customFormat="1">
      <c r="A961" s="13"/>
      <c r="B961" s="227"/>
      <c r="C961" s="228"/>
      <c r="D961" s="220" t="s">
        <v>141</v>
      </c>
      <c r="E961" s="229" t="s">
        <v>19</v>
      </c>
      <c r="F961" s="230" t="s">
        <v>148</v>
      </c>
      <c r="G961" s="228"/>
      <c r="H961" s="229" t="s">
        <v>19</v>
      </c>
      <c r="I961" s="231"/>
      <c r="J961" s="228"/>
      <c r="K961" s="228"/>
      <c r="L961" s="232"/>
      <c r="M961" s="233"/>
      <c r="N961" s="234"/>
      <c r="O961" s="234"/>
      <c r="P961" s="234"/>
      <c r="Q961" s="234"/>
      <c r="R961" s="234"/>
      <c r="S961" s="234"/>
      <c r="T961" s="235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6" t="s">
        <v>141</v>
      </c>
      <c r="AU961" s="236" t="s">
        <v>82</v>
      </c>
      <c r="AV961" s="13" t="s">
        <v>80</v>
      </c>
      <c r="AW961" s="13" t="s">
        <v>33</v>
      </c>
      <c r="AX961" s="13" t="s">
        <v>72</v>
      </c>
      <c r="AY961" s="236" t="s">
        <v>128</v>
      </c>
    </row>
    <row r="962" s="14" customFormat="1">
      <c r="A962" s="14"/>
      <c r="B962" s="237"/>
      <c r="C962" s="238"/>
      <c r="D962" s="220" t="s">
        <v>141</v>
      </c>
      <c r="E962" s="239" t="s">
        <v>19</v>
      </c>
      <c r="F962" s="240" t="s">
        <v>8</v>
      </c>
      <c r="G962" s="238"/>
      <c r="H962" s="241">
        <v>12</v>
      </c>
      <c r="I962" s="242"/>
      <c r="J962" s="238"/>
      <c r="K962" s="238"/>
      <c r="L962" s="243"/>
      <c r="M962" s="244"/>
      <c r="N962" s="245"/>
      <c r="O962" s="245"/>
      <c r="P962" s="245"/>
      <c r="Q962" s="245"/>
      <c r="R962" s="245"/>
      <c r="S962" s="245"/>
      <c r="T962" s="246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7" t="s">
        <v>141</v>
      </c>
      <c r="AU962" s="247" t="s">
        <v>82</v>
      </c>
      <c r="AV962" s="14" t="s">
        <v>82</v>
      </c>
      <c r="AW962" s="14" t="s">
        <v>33</v>
      </c>
      <c r="AX962" s="14" t="s">
        <v>72</v>
      </c>
      <c r="AY962" s="247" t="s">
        <v>128</v>
      </c>
    </row>
    <row r="963" s="13" customFormat="1">
      <c r="A963" s="13"/>
      <c r="B963" s="227"/>
      <c r="C963" s="228"/>
      <c r="D963" s="220" t="s">
        <v>141</v>
      </c>
      <c r="E963" s="229" t="s">
        <v>19</v>
      </c>
      <c r="F963" s="230" t="s">
        <v>196</v>
      </c>
      <c r="G963" s="228"/>
      <c r="H963" s="229" t="s">
        <v>19</v>
      </c>
      <c r="I963" s="231"/>
      <c r="J963" s="228"/>
      <c r="K963" s="228"/>
      <c r="L963" s="232"/>
      <c r="M963" s="233"/>
      <c r="N963" s="234"/>
      <c r="O963" s="234"/>
      <c r="P963" s="234"/>
      <c r="Q963" s="234"/>
      <c r="R963" s="234"/>
      <c r="S963" s="234"/>
      <c r="T963" s="23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6" t="s">
        <v>141</v>
      </c>
      <c r="AU963" s="236" t="s">
        <v>82</v>
      </c>
      <c r="AV963" s="13" t="s">
        <v>80</v>
      </c>
      <c r="AW963" s="13" t="s">
        <v>33</v>
      </c>
      <c r="AX963" s="13" t="s">
        <v>72</v>
      </c>
      <c r="AY963" s="236" t="s">
        <v>128</v>
      </c>
    </row>
    <row r="964" s="14" customFormat="1">
      <c r="A964" s="14"/>
      <c r="B964" s="237"/>
      <c r="C964" s="238"/>
      <c r="D964" s="220" t="s">
        <v>141</v>
      </c>
      <c r="E964" s="239" t="s">
        <v>19</v>
      </c>
      <c r="F964" s="240" t="s">
        <v>80</v>
      </c>
      <c r="G964" s="238"/>
      <c r="H964" s="241">
        <v>1</v>
      </c>
      <c r="I964" s="242"/>
      <c r="J964" s="238"/>
      <c r="K964" s="238"/>
      <c r="L964" s="243"/>
      <c r="M964" s="244"/>
      <c r="N964" s="245"/>
      <c r="O964" s="245"/>
      <c r="P964" s="245"/>
      <c r="Q964" s="245"/>
      <c r="R964" s="245"/>
      <c r="S964" s="245"/>
      <c r="T964" s="246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7" t="s">
        <v>141</v>
      </c>
      <c r="AU964" s="247" t="s">
        <v>82</v>
      </c>
      <c r="AV964" s="14" t="s">
        <v>82</v>
      </c>
      <c r="AW964" s="14" t="s">
        <v>33</v>
      </c>
      <c r="AX964" s="14" t="s">
        <v>72</v>
      </c>
      <c r="AY964" s="247" t="s">
        <v>128</v>
      </c>
    </row>
    <row r="965" s="15" customFormat="1">
      <c r="A965" s="15"/>
      <c r="B965" s="248"/>
      <c r="C965" s="249"/>
      <c r="D965" s="220" t="s">
        <v>141</v>
      </c>
      <c r="E965" s="250" t="s">
        <v>19</v>
      </c>
      <c r="F965" s="251" t="s">
        <v>150</v>
      </c>
      <c r="G965" s="249"/>
      <c r="H965" s="252">
        <v>29</v>
      </c>
      <c r="I965" s="253"/>
      <c r="J965" s="249"/>
      <c r="K965" s="249"/>
      <c r="L965" s="254"/>
      <c r="M965" s="255"/>
      <c r="N965" s="256"/>
      <c r="O965" s="256"/>
      <c r="P965" s="256"/>
      <c r="Q965" s="256"/>
      <c r="R965" s="256"/>
      <c r="S965" s="256"/>
      <c r="T965" s="257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58" t="s">
        <v>141</v>
      </c>
      <c r="AU965" s="258" t="s">
        <v>82</v>
      </c>
      <c r="AV965" s="15" t="s">
        <v>129</v>
      </c>
      <c r="AW965" s="15" t="s">
        <v>33</v>
      </c>
      <c r="AX965" s="15" t="s">
        <v>80</v>
      </c>
      <c r="AY965" s="258" t="s">
        <v>128</v>
      </c>
    </row>
    <row r="966" s="2" customFormat="1" ht="16.5" customHeight="1">
      <c r="A966" s="41"/>
      <c r="B966" s="42"/>
      <c r="C966" s="207" t="s">
        <v>660</v>
      </c>
      <c r="D966" s="207" t="s">
        <v>131</v>
      </c>
      <c r="E966" s="208" t="s">
        <v>661</v>
      </c>
      <c r="F966" s="209" t="s">
        <v>662</v>
      </c>
      <c r="G966" s="210" t="s">
        <v>134</v>
      </c>
      <c r="H966" s="211">
        <v>13</v>
      </c>
      <c r="I966" s="212"/>
      <c r="J966" s="213">
        <f>ROUND(I966*H966,2)</f>
        <v>0</v>
      </c>
      <c r="K966" s="209" t="s">
        <v>135</v>
      </c>
      <c r="L966" s="47"/>
      <c r="M966" s="214" t="s">
        <v>19</v>
      </c>
      <c r="N966" s="215" t="s">
        <v>43</v>
      </c>
      <c r="O966" s="87"/>
      <c r="P966" s="216">
        <f>O966*H966</f>
        <v>0</v>
      </c>
      <c r="Q966" s="216">
        <v>0</v>
      </c>
      <c r="R966" s="216">
        <f>Q966*H966</f>
        <v>0</v>
      </c>
      <c r="S966" s="216">
        <v>0</v>
      </c>
      <c r="T966" s="217">
        <f>S966*H966</f>
        <v>0</v>
      </c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R966" s="218" t="s">
        <v>147</v>
      </c>
      <c r="AT966" s="218" t="s">
        <v>131</v>
      </c>
      <c r="AU966" s="218" t="s">
        <v>82</v>
      </c>
      <c r="AY966" s="20" t="s">
        <v>128</v>
      </c>
      <c r="BE966" s="219">
        <f>IF(N966="základní",J966,0)</f>
        <v>0</v>
      </c>
      <c r="BF966" s="219">
        <f>IF(N966="snížená",J966,0)</f>
        <v>0</v>
      </c>
      <c r="BG966" s="219">
        <f>IF(N966="zákl. přenesená",J966,0)</f>
        <v>0</v>
      </c>
      <c r="BH966" s="219">
        <f>IF(N966="sníž. přenesená",J966,0)</f>
        <v>0</v>
      </c>
      <c r="BI966" s="219">
        <f>IF(N966="nulová",J966,0)</f>
        <v>0</v>
      </c>
      <c r="BJ966" s="20" t="s">
        <v>80</v>
      </c>
      <c r="BK966" s="219">
        <f>ROUND(I966*H966,2)</f>
        <v>0</v>
      </c>
      <c r="BL966" s="20" t="s">
        <v>147</v>
      </c>
      <c r="BM966" s="218" t="s">
        <v>663</v>
      </c>
    </row>
    <row r="967" s="2" customFormat="1">
      <c r="A967" s="41"/>
      <c r="B967" s="42"/>
      <c r="C967" s="43"/>
      <c r="D967" s="220" t="s">
        <v>137</v>
      </c>
      <c r="E967" s="43"/>
      <c r="F967" s="221" t="s">
        <v>664</v>
      </c>
      <c r="G967" s="43"/>
      <c r="H967" s="43"/>
      <c r="I967" s="222"/>
      <c r="J967" s="43"/>
      <c r="K967" s="43"/>
      <c r="L967" s="47"/>
      <c r="M967" s="223"/>
      <c r="N967" s="22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T967" s="20" t="s">
        <v>137</v>
      </c>
      <c r="AU967" s="20" t="s">
        <v>82</v>
      </c>
    </row>
    <row r="968" s="2" customFormat="1">
      <c r="A968" s="41"/>
      <c r="B968" s="42"/>
      <c r="C968" s="43"/>
      <c r="D968" s="225" t="s">
        <v>139</v>
      </c>
      <c r="E968" s="43"/>
      <c r="F968" s="226" t="s">
        <v>665</v>
      </c>
      <c r="G968" s="43"/>
      <c r="H968" s="43"/>
      <c r="I968" s="222"/>
      <c r="J968" s="43"/>
      <c r="K968" s="43"/>
      <c r="L968" s="47"/>
      <c r="M968" s="223"/>
      <c r="N968" s="22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20" t="s">
        <v>139</v>
      </c>
      <c r="AU968" s="20" t="s">
        <v>82</v>
      </c>
    </row>
    <row r="969" s="13" customFormat="1">
      <c r="A969" s="13"/>
      <c r="B969" s="227"/>
      <c r="C969" s="228"/>
      <c r="D969" s="220" t="s">
        <v>141</v>
      </c>
      <c r="E969" s="229" t="s">
        <v>19</v>
      </c>
      <c r="F969" s="230" t="s">
        <v>144</v>
      </c>
      <c r="G969" s="228"/>
      <c r="H969" s="229" t="s">
        <v>19</v>
      </c>
      <c r="I969" s="231"/>
      <c r="J969" s="228"/>
      <c r="K969" s="228"/>
      <c r="L969" s="232"/>
      <c r="M969" s="233"/>
      <c r="N969" s="234"/>
      <c r="O969" s="234"/>
      <c r="P969" s="234"/>
      <c r="Q969" s="234"/>
      <c r="R969" s="234"/>
      <c r="S969" s="234"/>
      <c r="T969" s="235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6" t="s">
        <v>141</v>
      </c>
      <c r="AU969" s="236" t="s">
        <v>82</v>
      </c>
      <c r="AV969" s="13" t="s">
        <v>80</v>
      </c>
      <c r="AW969" s="13" t="s">
        <v>33</v>
      </c>
      <c r="AX969" s="13" t="s">
        <v>72</v>
      </c>
      <c r="AY969" s="236" t="s">
        <v>128</v>
      </c>
    </row>
    <row r="970" s="14" customFormat="1">
      <c r="A970" s="14"/>
      <c r="B970" s="237"/>
      <c r="C970" s="238"/>
      <c r="D970" s="220" t="s">
        <v>141</v>
      </c>
      <c r="E970" s="239" t="s">
        <v>19</v>
      </c>
      <c r="F970" s="240" t="s">
        <v>162</v>
      </c>
      <c r="G970" s="238"/>
      <c r="H970" s="241">
        <v>3</v>
      </c>
      <c r="I970" s="242"/>
      <c r="J970" s="238"/>
      <c r="K970" s="238"/>
      <c r="L970" s="243"/>
      <c r="M970" s="244"/>
      <c r="N970" s="245"/>
      <c r="O970" s="245"/>
      <c r="P970" s="245"/>
      <c r="Q970" s="245"/>
      <c r="R970" s="245"/>
      <c r="S970" s="245"/>
      <c r="T970" s="246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7" t="s">
        <v>141</v>
      </c>
      <c r="AU970" s="247" t="s">
        <v>82</v>
      </c>
      <c r="AV970" s="14" t="s">
        <v>82</v>
      </c>
      <c r="AW970" s="14" t="s">
        <v>33</v>
      </c>
      <c r="AX970" s="14" t="s">
        <v>72</v>
      </c>
      <c r="AY970" s="247" t="s">
        <v>128</v>
      </c>
    </row>
    <row r="971" s="13" customFormat="1">
      <c r="A971" s="13"/>
      <c r="B971" s="227"/>
      <c r="C971" s="228"/>
      <c r="D971" s="220" t="s">
        <v>141</v>
      </c>
      <c r="E971" s="229" t="s">
        <v>19</v>
      </c>
      <c r="F971" s="230" t="s">
        <v>146</v>
      </c>
      <c r="G971" s="228"/>
      <c r="H971" s="229" t="s">
        <v>19</v>
      </c>
      <c r="I971" s="231"/>
      <c r="J971" s="228"/>
      <c r="K971" s="228"/>
      <c r="L971" s="232"/>
      <c r="M971" s="233"/>
      <c r="N971" s="234"/>
      <c r="O971" s="234"/>
      <c r="P971" s="234"/>
      <c r="Q971" s="234"/>
      <c r="R971" s="234"/>
      <c r="S971" s="234"/>
      <c r="T971" s="235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6" t="s">
        <v>141</v>
      </c>
      <c r="AU971" s="236" t="s">
        <v>82</v>
      </c>
      <c r="AV971" s="13" t="s">
        <v>80</v>
      </c>
      <c r="AW971" s="13" t="s">
        <v>33</v>
      </c>
      <c r="AX971" s="13" t="s">
        <v>72</v>
      </c>
      <c r="AY971" s="236" t="s">
        <v>128</v>
      </c>
    </row>
    <row r="972" s="14" customFormat="1">
      <c r="A972" s="14"/>
      <c r="B972" s="237"/>
      <c r="C972" s="238"/>
      <c r="D972" s="220" t="s">
        <v>141</v>
      </c>
      <c r="E972" s="239" t="s">
        <v>19</v>
      </c>
      <c r="F972" s="240" t="s">
        <v>173</v>
      </c>
      <c r="G972" s="238"/>
      <c r="H972" s="241">
        <v>5</v>
      </c>
      <c r="I972" s="242"/>
      <c r="J972" s="238"/>
      <c r="K972" s="238"/>
      <c r="L972" s="243"/>
      <c r="M972" s="244"/>
      <c r="N972" s="245"/>
      <c r="O972" s="245"/>
      <c r="P972" s="245"/>
      <c r="Q972" s="245"/>
      <c r="R972" s="245"/>
      <c r="S972" s="245"/>
      <c r="T972" s="24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7" t="s">
        <v>141</v>
      </c>
      <c r="AU972" s="247" t="s">
        <v>82</v>
      </c>
      <c r="AV972" s="14" t="s">
        <v>82</v>
      </c>
      <c r="AW972" s="14" t="s">
        <v>33</v>
      </c>
      <c r="AX972" s="14" t="s">
        <v>72</v>
      </c>
      <c r="AY972" s="247" t="s">
        <v>128</v>
      </c>
    </row>
    <row r="973" s="13" customFormat="1">
      <c r="A973" s="13"/>
      <c r="B973" s="227"/>
      <c r="C973" s="228"/>
      <c r="D973" s="220" t="s">
        <v>141</v>
      </c>
      <c r="E973" s="229" t="s">
        <v>19</v>
      </c>
      <c r="F973" s="230" t="s">
        <v>148</v>
      </c>
      <c r="G973" s="228"/>
      <c r="H973" s="229" t="s">
        <v>19</v>
      </c>
      <c r="I973" s="231"/>
      <c r="J973" s="228"/>
      <c r="K973" s="228"/>
      <c r="L973" s="232"/>
      <c r="M973" s="233"/>
      <c r="N973" s="234"/>
      <c r="O973" s="234"/>
      <c r="P973" s="234"/>
      <c r="Q973" s="234"/>
      <c r="R973" s="234"/>
      <c r="S973" s="234"/>
      <c r="T973" s="23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6" t="s">
        <v>141</v>
      </c>
      <c r="AU973" s="236" t="s">
        <v>82</v>
      </c>
      <c r="AV973" s="13" t="s">
        <v>80</v>
      </c>
      <c r="AW973" s="13" t="s">
        <v>33</v>
      </c>
      <c r="AX973" s="13" t="s">
        <v>72</v>
      </c>
      <c r="AY973" s="236" t="s">
        <v>128</v>
      </c>
    </row>
    <row r="974" s="14" customFormat="1">
      <c r="A974" s="14"/>
      <c r="B974" s="237"/>
      <c r="C974" s="238"/>
      <c r="D974" s="220" t="s">
        <v>141</v>
      </c>
      <c r="E974" s="239" t="s">
        <v>19</v>
      </c>
      <c r="F974" s="240" t="s">
        <v>173</v>
      </c>
      <c r="G974" s="238"/>
      <c r="H974" s="241">
        <v>5</v>
      </c>
      <c r="I974" s="242"/>
      <c r="J974" s="238"/>
      <c r="K974" s="238"/>
      <c r="L974" s="243"/>
      <c r="M974" s="244"/>
      <c r="N974" s="245"/>
      <c r="O974" s="245"/>
      <c r="P974" s="245"/>
      <c r="Q974" s="245"/>
      <c r="R974" s="245"/>
      <c r="S974" s="245"/>
      <c r="T974" s="246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7" t="s">
        <v>141</v>
      </c>
      <c r="AU974" s="247" t="s">
        <v>82</v>
      </c>
      <c r="AV974" s="14" t="s">
        <v>82</v>
      </c>
      <c r="AW974" s="14" t="s">
        <v>33</v>
      </c>
      <c r="AX974" s="14" t="s">
        <v>72</v>
      </c>
      <c r="AY974" s="247" t="s">
        <v>128</v>
      </c>
    </row>
    <row r="975" s="15" customFormat="1">
      <c r="A975" s="15"/>
      <c r="B975" s="248"/>
      <c r="C975" s="249"/>
      <c r="D975" s="220" t="s">
        <v>141</v>
      </c>
      <c r="E975" s="250" t="s">
        <v>19</v>
      </c>
      <c r="F975" s="251" t="s">
        <v>150</v>
      </c>
      <c r="G975" s="249"/>
      <c r="H975" s="252">
        <v>13</v>
      </c>
      <c r="I975" s="253"/>
      <c r="J975" s="249"/>
      <c r="K975" s="249"/>
      <c r="L975" s="254"/>
      <c r="M975" s="255"/>
      <c r="N975" s="256"/>
      <c r="O975" s="256"/>
      <c r="P975" s="256"/>
      <c r="Q975" s="256"/>
      <c r="R975" s="256"/>
      <c r="S975" s="256"/>
      <c r="T975" s="257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58" t="s">
        <v>141</v>
      </c>
      <c r="AU975" s="258" t="s">
        <v>82</v>
      </c>
      <c r="AV975" s="15" t="s">
        <v>129</v>
      </c>
      <c r="AW975" s="15" t="s">
        <v>33</v>
      </c>
      <c r="AX975" s="15" t="s">
        <v>80</v>
      </c>
      <c r="AY975" s="258" t="s">
        <v>128</v>
      </c>
    </row>
    <row r="976" s="2" customFormat="1" ht="24.15" customHeight="1">
      <c r="A976" s="41"/>
      <c r="B976" s="42"/>
      <c r="C976" s="207" t="s">
        <v>666</v>
      </c>
      <c r="D976" s="207" t="s">
        <v>131</v>
      </c>
      <c r="E976" s="208" t="s">
        <v>667</v>
      </c>
      <c r="F976" s="209" t="s">
        <v>668</v>
      </c>
      <c r="G976" s="210" t="s">
        <v>293</v>
      </c>
      <c r="H976" s="211">
        <v>7.1859999999999999</v>
      </c>
      <c r="I976" s="212"/>
      <c r="J976" s="213">
        <f>ROUND(I976*H976,2)</f>
        <v>0</v>
      </c>
      <c r="K976" s="209" t="s">
        <v>135</v>
      </c>
      <c r="L976" s="47"/>
      <c r="M976" s="214" t="s">
        <v>19</v>
      </c>
      <c r="N976" s="215" t="s">
        <v>43</v>
      </c>
      <c r="O976" s="87"/>
      <c r="P976" s="216">
        <f>O976*H976</f>
        <v>0</v>
      </c>
      <c r="Q976" s="216">
        <v>0</v>
      </c>
      <c r="R976" s="216">
        <f>Q976*H976</f>
        <v>0</v>
      </c>
      <c r="S976" s="216">
        <v>0</v>
      </c>
      <c r="T976" s="217">
        <f>S976*H976</f>
        <v>0</v>
      </c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R976" s="218" t="s">
        <v>147</v>
      </c>
      <c r="AT976" s="218" t="s">
        <v>131</v>
      </c>
      <c r="AU976" s="218" t="s">
        <v>82</v>
      </c>
      <c r="AY976" s="20" t="s">
        <v>128</v>
      </c>
      <c r="BE976" s="219">
        <f>IF(N976="základní",J976,0)</f>
        <v>0</v>
      </c>
      <c r="BF976" s="219">
        <f>IF(N976="snížená",J976,0)</f>
        <v>0</v>
      </c>
      <c r="BG976" s="219">
        <f>IF(N976="zákl. přenesená",J976,0)</f>
        <v>0</v>
      </c>
      <c r="BH976" s="219">
        <f>IF(N976="sníž. přenesená",J976,0)</f>
        <v>0</v>
      </c>
      <c r="BI976" s="219">
        <f>IF(N976="nulová",J976,0)</f>
        <v>0</v>
      </c>
      <c r="BJ976" s="20" t="s">
        <v>80</v>
      </c>
      <c r="BK976" s="219">
        <f>ROUND(I976*H976,2)</f>
        <v>0</v>
      </c>
      <c r="BL976" s="20" t="s">
        <v>147</v>
      </c>
      <c r="BM976" s="218" t="s">
        <v>669</v>
      </c>
    </row>
    <row r="977" s="2" customFormat="1">
      <c r="A977" s="41"/>
      <c r="B977" s="42"/>
      <c r="C977" s="43"/>
      <c r="D977" s="220" t="s">
        <v>137</v>
      </c>
      <c r="E977" s="43"/>
      <c r="F977" s="221" t="s">
        <v>670</v>
      </c>
      <c r="G977" s="43"/>
      <c r="H977" s="43"/>
      <c r="I977" s="222"/>
      <c r="J977" s="43"/>
      <c r="K977" s="43"/>
      <c r="L977" s="47"/>
      <c r="M977" s="223"/>
      <c r="N977" s="224"/>
      <c r="O977" s="87"/>
      <c r="P977" s="87"/>
      <c r="Q977" s="87"/>
      <c r="R977" s="87"/>
      <c r="S977" s="87"/>
      <c r="T977" s="88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T977" s="20" t="s">
        <v>137</v>
      </c>
      <c r="AU977" s="20" t="s">
        <v>82</v>
      </c>
    </row>
    <row r="978" s="2" customFormat="1">
      <c r="A978" s="41"/>
      <c r="B978" s="42"/>
      <c r="C978" s="43"/>
      <c r="D978" s="225" t="s">
        <v>139</v>
      </c>
      <c r="E978" s="43"/>
      <c r="F978" s="226" t="s">
        <v>671</v>
      </c>
      <c r="G978" s="43"/>
      <c r="H978" s="43"/>
      <c r="I978" s="222"/>
      <c r="J978" s="43"/>
      <c r="K978" s="43"/>
      <c r="L978" s="47"/>
      <c r="M978" s="223"/>
      <c r="N978" s="224"/>
      <c r="O978" s="87"/>
      <c r="P978" s="87"/>
      <c r="Q978" s="87"/>
      <c r="R978" s="87"/>
      <c r="S978" s="87"/>
      <c r="T978" s="88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T978" s="20" t="s">
        <v>139</v>
      </c>
      <c r="AU978" s="20" t="s">
        <v>82</v>
      </c>
    </row>
    <row r="979" s="2" customFormat="1" ht="33" customHeight="1">
      <c r="A979" s="41"/>
      <c r="B979" s="42"/>
      <c r="C979" s="207" t="s">
        <v>672</v>
      </c>
      <c r="D979" s="207" t="s">
        <v>131</v>
      </c>
      <c r="E979" s="208" t="s">
        <v>673</v>
      </c>
      <c r="F979" s="209" t="s">
        <v>674</v>
      </c>
      <c r="G979" s="210" t="s">
        <v>293</v>
      </c>
      <c r="H979" s="211">
        <v>7.1859999999999999</v>
      </c>
      <c r="I979" s="212"/>
      <c r="J979" s="213">
        <f>ROUND(I979*H979,2)</f>
        <v>0</v>
      </c>
      <c r="K979" s="209" t="s">
        <v>135</v>
      </c>
      <c r="L979" s="47"/>
      <c r="M979" s="214" t="s">
        <v>19</v>
      </c>
      <c r="N979" s="215" t="s">
        <v>43</v>
      </c>
      <c r="O979" s="87"/>
      <c r="P979" s="216">
        <f>O979*H979</f>
        <v>0</v>
      </c>
      <c r="Q979" s="216">
        <v>0</v>
      </c>
      <c r="R979" s="216">
        <f>Q979*H979</f>
        <v>0</v>
      </c>
      <c r="S979" s="216">
        <v>0</v>
      </c>
      <c r="T979" s="217">
        <f>S979*H979</f>
        <v>0</v>
      </c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R979" s="218" t="s">
        <v>147</v>
      </c>
      <c r="AT979" s="218" t="s">
        <v>131</v>
      </c>
      <c r="AU979" s="218" t="s">
        <v>82</v>
      </c>
      <c r="AY979" s="20" t="s">
        <v>128</v>
      </c>
      <c r="BE979" s="219">
        <f>IF(N979="základní",J979,0)</f>
        <v>0</v>
      </c>
      <c r="BF979" s="219">
        <f>IF(N979="snížená",J979,0)</f>
        <v>0</v>
      </c>
      <c r="BG979" s="219">
        <f>IF(N979="zákl. přenesená",J979,0)</f>
        <v>0</v>
      </c>
      <c r="BH979" s="219">
        <f>IF(N979="sníž. přenesená",J979,0)</f>
        <v>0</v>
      </c>
      <c r="BI979" s="219">
        <f>IF(N979="nulová",J979,0)</f>
        <v>0</v>
      </c>
      <c r="BJ979" s="20" t="s">
        <v>80</v>
      </c>
      <c r="BK979" s="219">
        <f>ROUND(I979*H979,2)</f>
        <v>0</v>
      </c>
      <c r="BL979" s="20" t="s">
        <v>147</v>
      </c>
      <c r="BM979" s="218" t="s">
        <v>675</v>
      </c>
    </row>
    <row r="980" s="2" customFormat="1">
      <c r="A980" s="41"/>
      <c r="B980" s="42"/>
      <c r="C980" s="43"/>
      <c r="D980" s="220" t="s">
        <v>137</v>
      </c>
      <c r="E980" s="43"/>
      <c r="F980" s="221" t="s">
        <v>676</v>
      </c>
      <c r="G980" s="43"/>
      <c r="H980" s="43"/>
      <c r="I980" s="222"/>
      <c r="J980" s="43"/>
      <c r="K980" s="43"/>
      <c r="L980" s="47"/>
      <c r="M980" s="223"/>
      <c r="N980" s="224"/>
      <c r="O980" s="87"/>
      <c r="P980" s="87"/>
      <c r="Q980" s="87"/>
      <c r="R980" s="87"/>
      <c r="S980" s="87"/>
      <c r="T980" s="88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T980" s="20" t="s">
        <v>137</v>
      </c>
      <c r="AU980" s="20" t="s">
        <v>82</v>
      </c>
    </row>
    <row r="981" s="2" customFormat="1">
      <c r="A981" s="41"/>
      <c r="B981" s="42"/>
      <c r="C981" s="43"/>
      <c r="D981" s="225" t="s">
        <v>139</v>
      </c>
      <c r="E981" s="43"/>
      <c r="F981" s="226" t="s">
        <v>677</v>
      </c>
      <c r="G981" s="43"/>
      <c r="H981" s="43"/>
      <c r="I981" s="222"/>
      <c r="J981" s="43"/>
      <c r="K981" s="43"/>
      <c r="L981" s="47"/>
      <c r="M981" s="223"/>
      <c r="N981" s="224"/>
      <c r="O981" s="87"/>
      <c r="P981" s="87"/>
      <c r="Q981" s="87"/>
      <c r="R981" s="87"/>
      <c r="S981" s="87"/>
      <c r="T981" s="88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T981" s="20" t="s">
        <v>139</v>
      </c>
      <c r="AU981" s="20" t="s">
        <v>82</v>
      </c>
    </row>
    <row r="982" s="12" customFormat="1" ht="22.8" customHeight="1">
      <c r="A982" s="12"/>
      <c r="B982" s="191"/>
      <c r="C982" s="192"/>
      <c r="D982" s="193" t="s">
        <v>71</v>
      </c>
      <c r="E982" s="205" t="s">
        <v>678</v>
      </c>
      <c r="F982" s="205" t="s">
        <v>679</v>
      </c>
      <c r="G982" s="192"/>
      <c r="H982" s="192"/>
      <c r="I982" s="195"/>
      <c r="J982" s="206">
        <f>BK982</f>
        <v>0</v>
      </c>
      <c r="K982" s="192"/>
      <c r="L982" s="197"/>
      <c r="M982" s="198"/>
      <c r="N982" s="199"/>
      <c r="O982" s="199"/>
      <c r="P982" s="200">
        <f>SUM(P983:P997)</f>
        <v>0</v>
      </c>
      <c r="Q982" s="199"/>
      <c r="R982" s="200">
        <f>SUM(R983:R997)</f>
        <v>0.0037149000000000001</v>
      </c>
      <c r="S982" s="199"/>
      <c r="T982" s="201">
        <f>SUM(T983:T997)</f>
        <v>0</v>
      </c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R982" s="202" t="s">
        <v>82</v>
      </c>
      <c r="AT982" s="203" t="s">
        <v>71</v>
      </c>
      <c r="AU982" s="203" t="s">
        <v>80</v>
      </c>
      <c r="AY982" s="202" t="s">
        <v>128</v>
      </c>
      <c r="BK982" s="204">
        <f>SUM(BK983:BK997)</f>
        <v>0</v>
      </c>
    </row>
    <row r="983" s="2" customFormat="1" ht="16.5" customHeight="1">
      <c r="A983" s="41"/>
      <c r="B983" s="42"/>
      <c r="C983" s="207" t="s">
        <v>680</v>
      </c>
      <c r="D983" s="207" t="s">
        <v>131</v>
      </c>
      <c r="E983" s="208" t="s">
        <v>681</v>
      </c>
      <c r="F983" s="209" t="s">
        <v>682</v>
      </c>
      <c r="G983" s="210" t="s">
        <v>155</v>
      </c>
      <c r="H983" s="211">
        <v>6.0899999999999999</v>
      </c>
      <c r="I983" s="212"/>
      <c r="J983" s="213">
        <f>ROUND(I983*H983,2)</f>
        <v>0</v>
      </c>
      <c r="K983" s="209" t="s">
        <v>135</v>
      </c>
      <c r="L983" s="47"/>
      <c r="M983" s="214" t="s">
        <v>19</v>
      </c>
      <c r="N983" s="215" t="s">
        <v>43</v>
      </c>
      <c r="O983" s="87"/>
      <c r="P983" s="216">
        <f>O983*H983</f>
        <v>0</v>
      </c>
      <c r="Q983" s="216">
        <v>0</v>
      </c>
      <c r="R983" s="216">
        <f>Q983*H983</f>
        <v>0</v>
      </c>
      <c r="S983" s="216">
        <v>0</v>
      </c>
      <c r="T983" s="217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18" t="s">
        <v>147</v>
      </c>
      <c r="AT983" s="218" t="s">
        <v>131</v>
      </c>
      <c r="AU983" s="218" t="s">
        <v>82</v>
      </c>
      <c r="AY983" s="20" t="s">
        <v>128</v>
      </c>
      <c r="BE983" s="219">
        <f>IF(N983="základní",J983,0)</f>
        <v>0</v>
      </c>
      <c r="BF983" s="219">
        <f>IF(N983="snížená",J983,0)</f>
        <v>0</v>
      </c>
      <c r="BG983" s="219">
        <f>IF(N983="zákl. přenesená",J983,0)</f>
        <v>0</v>
      </c>
      <c r="BH983" s="219">
        <f>IF(N983="sníž. přenesená",J983,0)</f>
        <v>0</v>
      </c>
      <c r="BI983" s="219">
        <f>IF(N983="nulová",J983,0)</f>
        <v>0</v>
      </c>
      <c r="BJ983" s="20" t="s">
        <v>80</v>
      </c>
      <c r="BK983" s="219">
        <f>ROUND(I983*H983,2)</f>
        <v>0</v>
      </c>
      <c r="BL983" s="20" t="s">
        <v>147</v>
      </c>
      <c r="BM983" s="218" t="s">
        <v>683</v>
      </c>
    </row>
    <row r="984" s="2" customFormat="1">
      <c r="A984" s="41"/>
      <c r="B984" s="42"/>
      <c r="C984" s="43"/>
      <c r="D984" s="220" t="s">
        <v>137</v>
      </c>
      <c r="E984" s="43"/>
      <c r="F984" s="221" t="s">
        <v>684</v>
      </c>
      <c r="G984" s="43"/>
      <c r="H984" s="43"/>
      <c r="I984" s="222"/>
      <c r="J984" s="43"/>
      <c r="K984" s="43"/>
      <c r="L984" s="47"/>
      <c r="M984" s="223"/>
      <c r="N984" s="224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137</v>
      </c>
      <c r="AU984" s="20" t="s">
        <v>82</v>
      </c>
    </row>
    <row r="985" s="2" customFormat="1">
      <c r="A985" s="41"/>
      <c r="B985" s="42"/>
      <c r="C985" s="43"/>
      <c r="D985" s="225" t="s">
        <v>139</v>
      </c>
      <c r="E985" s="43"/>
      <c r="F985" s="226" t="s">
        <v>685</v>
      </c>
      <c r="G985" s="43"/>
      <c r="H985" s="43"/>
      <c r="I985" s="222"/>
      <c r="J985" s="43"/>
      <c r="K985" s="43"/>
      <c r="L985" s="47"/>
      <c r="M985" s="223"/>
      <c r="N985" s="224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20" t="s">
        <v>139</v>
      </c>
      <c r="AU985" s="20" t="s">
        <v>82</v>
      </c>
    </row>
    <row r="986" s="13" customFormat="1">
      <c r="A986" s="13"/>
      <c r="B986" s="227"/>
      <c r="C986" s="228"/>
      <c r="D986" s="220" t="s">
        <v>141</v>
      </c>
      <c r="E986" s="229" t="s">
        <v>19</v>
      </c>
      <c r="F986" s="230" t="s">
        <v>144</v>
      </c>
      <c r="G986" s="228"/>
      <c r="H986" s="229" t="s">
        <v>19</v>
      </c>
      <c r="I986" s="231"/>
      <c r="J986" s="228"/>
      <c r="K986" s="228"/>
      <c r="L986" s="232"/>
      <c r="M986" s="233"/>
      <c r="N986" s="234"/>
      <c r="O986" s="234"/>
      <c r="P986" s="234"/>
      <c r="Q986" s="234"/>
      <c r="R986" s="234"/>
      <c r="S986" s="234"/>
      <c r="T986" s="235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6" t="s">
        <v>141</v>
      </c>
      <c r="AU986" s="236" t="s">
        <v>82</v>
      </c>
      <c r="AV986" s="13" t="s">
        <v>80</v>
      </c>
      <c r="AW986" s="13" t="s">
        <v>33</v>
      </c>
      <c r="AX986" s="13" t="s">
        <v>72</v>
      </c>
      <c r="AY986" s="236" t="s">
        <v>128</v>
      </c>
    </row>
    <row r="987" s="14" customFormat="1">
      <c r="A987" s="14"/>
      <c r="B987" s="237"/>
      <c r="C987" s="238"/>
      <c r="D987" s="220" t="s">
        <v>141</v>
      </c>
      <c r="E987" s="239" t="s">
        <v>19</v>
      </c>
      <c r="F987" s="240" t="s">
        <v>686</v>
      </c>
      <c r="G987" s="238"/>
      <c r="H987" s="241">
        <v>6.0899999999999999</v>
      </c>
      <c r="I987" s="242"/>
      <c r="J987" s="238"/>
      <c r="K987" s="238"/>
      <c r="L987" s="243"/>
      <c r="M987" s="244"/>
      <c r="N987" s="245"/>
      <c r="O987" s="245"/>
      <c r="P987" s="245"/>
      <c r="Q987" s="245"/>
      <c r="R987" s="245"/>
      <c r="S987" s="245"/>
      <c r="T987" s="24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7" t="s">
        <v>141</v>
      </c>
      <c r="AU987" s="247" t="s">
        <v>82</v>
      </c>
      <c r="AV987" s="14" t="s">
        <v>82</v>
      </c>
      <c r="AW987" s="14" t="s">
        <v>33</v>
      </c>
      <c r="AX987" s="14" t="s">
        <v>80</v>
      </c>
      <c r="AY987" s="247" t="s">
        <v>128</v>
      </c>
    </row>
    <row r="988" s="2" customFormat="1" ht="24.15" customHeight="1">
      <c r="A988" s="41"/>
      <c r="B988" s="42"/>
      <c r="C988" s="207" t="s">
        <v>687</v>
      </c>
      <c r="D988" s="207" t="s">
        <v>131</v>
      </c>
      <c r="E988" s="208" t="s">
        <v>688</v>
      </c>
      <c r="F988" s="209" t="s">
        <v>689</v>
      </c>
      <c r="G988" s="210" t="s">
        <v>155</v>
      </c>
      <c r="H988" s="211">
        <v>6.0899999999999999</v>
      </c>
      <c r="I988" s="212"/>
      <c r="J988" s="213">
        <f>ROUND(I988*H988,2)</f>
        <v>0</v>
      </c>
      <c r="K988" s="209" t="s">
        <v>135</v>
      </c>
      <c r="L988" s="47"/>
      <c r="M988" s="214" t="s">
        <v>19</v>
      </c>
      <c r="N988" s="215" t="s">
        <v>43</v>
      </c>
      <c r="O988" s="87"/>
      <c r="P988" s="216">
        <f>O988*H988</f>
        <v>0</v>
      </c>
      <c r="Q988" s="216">
        <v>0.00020000000000000001</v>
      </c>
      <c r="R988" s="216">
        <f>Q988*H988</f>
        <v>0.0012180000000000001</v>
      </c>
      <c r="S988" s="216">
        <v>0</v>
      </c>
      <c r="T988" s="217">
        <f>S988*H988</f>
        <v>0</v>
      </c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R988" s="218" t="s">
        <v>147</v>
      </c>
      <c r="AT988" s="218" t="s">
        <v>131</v>
      </c>
      <c r="AU988" s="218" t="s">
        <v>82</v>
      </c>
      <c r="AY988" s="20" t="s">
        <v>128</v>
      </c>
      <c r="BE988" s="219">
        <f>IF(N988="základní",J988,0)</f>
        <v>0</v>
      </c>
      <c r="BF988" s="219">
        <f>IF(N988="snížená",J988,0)</f>
        <v>0</v>
      </c>
      <c r="BG988" s="219">
        <f>IF(N988="zákl. přenesená",J988,0)</f>
        <v>0</v>
      </c>
      <c r="BH988" s="219">
        <f>IF(N988="sníž. přenesená",J988,0)</f>
        <v>0</v>
      </c>
      <c r="BI988" s="219">
        <f>IF(N988="nulová",J988,0)</f>
        <v>0</v>
      </c>
      <c r="BJ988" s="20" t="s">
        <v>80</v>
      </c>
      <c r="BK988" s="219">
        <f>ROUND(I988*H988,2)</f>
        <v>0</v>
      </c>
      <c r="BL988" s="20" t="s">
        <v>147</v>
      </c>
      <c r="BM988" s="218" t="s">
        <v>690</v>
      </c>
    </row>
    <row r="989" s="2" customFormat="1">
      <c r="A989" s="41"/>
      <c r="B989" s="42"/>
      <c r="C989" s="43"/>
      <c r="D989" s="220" t="s">
        <v>137</v>
      </c>
      <c r="E989" s="43"/>
      <c r="F989" s="221" t="s">
        <v>691</v>
      </c>
      <c r="G989" s="43"/>
      <c r="H989" s="43"/>
      <c r="I989" s="222"/>
      <c r="J989" s="43"/>
      <c r="K989" s="43"/>
      <c r="L989" s="47"/>
      <c r="M989" s="223"/>
      <c r="N989" s="224"/>
      <c r="O989" s="87"/>
      <c r="P989" s="87"/>
      <c r="Q989" s="87"/>
      <c r="R989" s="87"/>
      <c r="S989" s="87"/>
      <c r="T989" s="88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T989" s="20" t="s">
        <v>137</v>
      </c>
      <c r="AU989" s="20" t="s">
        <v>82</v>
      </c>
    </row>
    <row r="990" s="2" customFormat="1">
      <c r="A990" s="41"/>
      <c r="B990" s="42"/>
      <c r="C990" s="43"/>
      <c r="D990" s="225" t="s">
        <v>139</v>
      </c>
      <c r="E990" s="43"/>
      <c r="F990" s="226" t="s">
        <v>692</v>
      </c>
      <c r="G990" s="43"/>
      <c r="H990" s="43"/>
      <c r="I990" s="222"/>
      <c r="J990" s="43"/>
      <c r="K990" s="43"/>
      <c r="L990" s="47"/>
      <c r="M990" s="223"/>
      <c r="N990" s="22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T990" s="20" t="s">
        <v>139</v>
      </c>
      <c r="AU990" s="20" t="s">
        <v>82</v>
      </c>
    </row>
    <row r="991" s="13" customFormat="1">
      <c r="A991" s="13"/>
      <c r="B991" s="227"/>
      <c r="C991" s="228"/>
      <c r="D991" s="220" t="s">
        <v>141</v>
      </c>
      <c r="E991" s="229" t="s">
        <v>19</v>
      </c>
      <c r="F991" s="230" t="s">
        <v>144</v>
      </c>
      <c r="G991" s="228"/>
      <c r="H991" s="229" t="s">
        <v>19</v>
      </c>
      <c r="I991" s="231"/>
      <c r="J991" s="228"/>
      <c r="K991" s="228"/>
      <c r="L991" s="232"/>
      <c r="M991" s="233"/>
      <c r="N991" s="234"/>
      <c r="O991" s="234"/>
      <c r="P991" s="234"/>
      <c r="Q991" s="234"/>
      <c r="R991" s="234"/>
      <c r="S991" s="234"/>
      <c r="T991" s="235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6" t="s">
        <v>141</v>
      </c>
      <c r="AU991" s="236" t="s">
        <v>82</v>
      </c>
      <c r="AV991" s="13" t="s">
        <v>80</v>
      </c>
      <c r="AW991" s="13" t="s">
        <v>33</v>
      </c>
      <c r="AX991" s="13" t="s">
        <v>72</v>
      </c>
      <c r="AY991" s="236" t="s">
        <v>128</v>
      </c>
    </row>
    <row r="992" s="14" customFormat="1">
      <c r="A992" s="14"/>
      <c r="B992" s="237"/>
      <c r="C992" s="238"/>
      <c r="D992" s="220" t="s">
        <v>141</v>
      </c>
      <c r="E992" s="239" t="s">
        <v>19</v>
      </c>
      <c r="F992" s="240" t="s">
        <v>686</v>
      </c>
      <c r="G992" s="238"/>
      <c r="H992" s="241">
        <v>6.0899999999999999</v>
      </c>
      <c r="I992" s="242"/>
      <c r="J992" s="238"/>
      <c r="K992" s="238"/>
      <c r="L992" s="243"/>
      <c r="M992" s="244"/>
      <c r="N992" s="245"/>
      <c r="O992" s="245"/>
      <c r="P992" s="245"/>
      <c r="Q992" s="245"/>
      <c r="R992" s="245"/>
      <c r="S992" s="245"/>
      <c r="T992" s="246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7" t="s">
        <v>141</v>
      </c>
      <c r="AU992" s="247" t="s">
        <v>82</v>
      </c>
      <c r="AV992" s="14" t="s">
        <v>82</v>
      </c>
      <c r="AW992" s="14" t="s">
        <v>33</v>
      </c>
      <c r="AX992" s="14" t="s">
        <v>80</v>
      </c>
      <c r="AY992" s="247" t="s">
        <v>128</v>
      </c>
    </row>
    <row r="993" s="2" customFormat="1" ht="24.15" customHeight="1">
      <c r="A993" s="41"/>
      <c r="B993" s="42"/>
      <c r="C993" s="207" t="s">
        <v>693</v>
      </c>
      <c r="D993" s="207" t="s">
        <v>131</v>
      </c>
      <c r="E993" s="208" t="s">
        <v>694</v>
      </c>
      <c r="F993" s="209" t="s">
        <v>695</v>
      </c>
      <c r="G993" s="210" t="s">
        <v>155</v>
      </c>
      <c r="H993" s="211">
        <v>6.0899999999999999</v>
      </c>
      <c r="I993" s="212"/>
      <c r="J993" s="213">
        <f>ROUND(I993*H993,2)</f>
        <v>0</v>
      </c>
      <c r="K993" s="209" t="s">
        <v>135</v>
      </c>
      <c r="L993" s="47"/>
      <c r="M993" s="214" t="s">
        <v>19</v>
      </c>
      <c r="N993" s="215" t="s">
        <v>43</v>
      </c>
      <c r="O993" s="87"/>
      <c r="P993" s="216">
        <f>O993*H993</f>
        <v>0</v>
      </c>
      <c r="Q993" s="216">
        <v>0.00040999999999999999</v>
      </c>
      <c r="R993" s="216">
        <f>Q993*H993</f>
        <v>0.0024968999999999998</v>
      </c>
      <c r="S993" s="216">
        <v>0</v>
      </c>
      <c r="T993" s="217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18" t="s">
        <v>147</v>
      </c>
      <c r="AT993" s="218" t="s">
        <v>131</v>
      </c>
      <c r="AU993" s="218" t="s">
        <v>82</v>
      </c>
      <c r="AY993" s="20" t="s">
        <v>128</v>
      </c>
      <c r="BE993" s="219">
        <f>IF(N993="základní",J993,0)</f>
        <v>0</v>
      </c>
      <c r="BF993" s="219">
        <f>IF(N993="snížená",J993,0)</f>
        <v>0</v>
      </c>
      <c r="BG993" s="219">
        <f>IF(N993="zákl. přenesená",J993,0)</f>
        <v>0</v>
      </c>
      <c r="BH993" s="219">
        <f>IF(N993="sníž. přenesená",J993,0)</f>
        <v>0</v>
      </c>
      <c r="BI993" s="219">
        <f>IF(N993="nulová",J993,0)</f>
        <v>0</v>
      </c>
      <c r="BJ993" s="20" t="s">
        <v>80</v>
      </c>
      <c r="BK993" s="219">
        <f>ROUND(I993*H993,2)</f>
        <v>0</v>
      </c>
      <c r="BL993" s="20" t="s">
        <v>147</v>
      </c>
      <c r="BM993" s="218" t="s">
        <v>696</v>
      </c>
    </row>
    <row r="994" s="2" customFormat="1">
      <c r="A994" s="41"/>
      <c r="B994" s="42"/>
      <c r="C994" s="43"/>
      <c r="D994" s="220" t="s">
        <v>137</v>
      </c>
      <c r="E994" s="43"/>
      <c r="F994" s="221" t="s">
        <v>697</v>
      </c>
      <c r="G994" s="43"/>
      <c r="H994" s="43"/>
      <c r="I994" s="222"/>
      <c r="J994" s="43"/>
      <c r="K994" s="43"/>
      <c r="L994" s="47"/>
      <c r="M994" s="223"/>
      <c r="N994" s="22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137</v>
      </c>
      <c r="AU994" s="20" t="s">
        <v>82</v>
      </c>
    </row>
    <row r="995" s="2" customFormat="1">
      <c r="A995" s="41"/>
      <c r="B995" s="42"/>
      <c r="C995" s="43"/>
      <c r="D995" s="225" t="s">
        <v>139</v>
      </c>
      <c r="E995" s="43"/>
      <c r="F995" s="226" t="s">
        <v>698</v>
      </c>
      <c r="G995" s="43"/>
      <c r="H995" s="43"/>
      <c r="I995" s="222"/>
      <c r="J995" s="43"/>
      <c r="K995" s="43"/>
      <c r="L995" s="47"/>
      <c r="M995" s="223"/>
      <c r="N995" s="22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T995" s="20" t="s">
        <v>139</v>
      </c>
      <c r="AU995" s="20" t="s">
        <v>82</v>
      </c>
    </row>
    <row r="996" s="13" customFormat="1">
      <c r="A996" s="13"/>
      <c r="B996" s="227"/>
      <c r="C996" s="228"/>
      <c r="D996" s="220" t="s">
        <v>141</v>
      </c>
      <c r="E996" s="229" t="s">
        <v>19</v>
      </c>
      <c r="F996" s="230" t="s">
        <v>144</v>
      </c>
      <c r="G996" s="228"/>
      <c r="H996" s="229" t="s">
        <v>19</v>
      </c>
      <c r="I996" s="231"/>
      <c r="J996" s="228"/>
      <c r="K996" s="228"/>
      <c r="L996" s="232"/>
      <c r="M996" s="233"/>
      <c r="N996" s="234"/>
      <c r="O996" s="234"/>
      <c r="P996" s="234"/>
      <c r="Q996" s="234"/>
      <c r="R996" s="234"/>
      <c r="S996" s="234"/>
      <c r="T996" s="23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6" t="s">
        <v>141</v>
      </c>
      <c r="AU996" s="236" t="s">
        <v>82</v>
      </c>
      <c r="AV996" s="13" t="s">
        <v>80</v>
      </c>
      <c r="AW996" s="13" t="s">
        <v>33</v>
      </c>
      <c r="AX996" s="13" t="s">
        <v>72</v>
      </c>
      <c r="AY996" s="236" t="s">
        <v>128</v>
      </c>
    </row>
    <row r="997" s="14" customFormat="1">
      <c r="A997" s="14"/>
      <c r="B997" s="237"/>
      <c r="C997" s="238"/>
      <c r="D997" s="220" t="s">
        <v>141</v>
      </c>
      <c r="E997" s="239" t="s">
        <v>19</v>
      </c>
      <c r="F997" s="240" t="s">
        <v>686</v>
      </c>
      <c r="G997" s="238"/>
      <c r="H997" s="241">
        <v>6.0899999999999999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7" t="s">
        <v>141</v>
      </c>
      <c r="AU997" s="247" t="s">
        <v>82</v>
      </c>
      <c r="AV997" s="14" t="s">
        <v>82</v>
      </c>
      <c r="AW997" s="14" t="s">
        <v>33</v>
      </c>
      <c r="AX997" s="14" t="s">
        <v>80</v>
      </c>
      <c r="AY997" s="247" t="s">
        <v>128</v>
      </c>
    </row>
    <row r="998" s="12" customFormat="1" ht="22.8" customHeight="1">
      <c r="A998" s="12"/>
      <c r="B998" s="191"/>
      <c r="C998" s="192"/>
      <c r="D998" s="193" t="s">
        <v>71</v>
      </c>
      <c r="E998" s="205" t="s">
        <v>699</v>
      </c>
      <c r="F998" s="205" t="s">
        <v>700</v>
      </c>
      <c r="G998" s="192"/>
      <c r="H998" s="192"/>
      <c r="I998" s="195"/>
      <c r="J998" s="206">
        <f>BK998</f>
        <v>0</v>
      </c>
      <c r="K998" s="192"/>
      <c r="L998" s="197"/>
      <c r="M998" s="198"/>
      <c r="N998" s="199"/>
      <c r="O998" s="199"/>
      <c r="P998" s="200">
        <f>SUM(P999:P1147)</f>
        <v>0</v>
      </c>
      <c r="Q998" s="199"/>
      <c r="R998" s="200">
        <f>SUM(R999:R1147)</f>
        <v>0.5884374</v>
      </c>
      <c r="S998" s="199"/>
      <c r="T998" s="201">
        <f>SUM(T999:T1147)</f>
        <v>0.1870077</v>
      </c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R998" s="202" t="s">
        <v>82</v>
      </c>
      <c r="AT998" s="203" t="s">
        <v>71</v>
      </c>
      <c r="AU998" s="203" t="s">
        <v>80</v>
      </c>
      <c r="AY998" s="202" t="s">
        <v>128</v>
      </c>
      <c r="BK998" s="204">
        <f>SUM(BK999:BK1147)</f>
        <v>0</v>
      </c>
    </row>
    <row r="999" s="2" customFormat="1" ht="24.15" customHeight="1">
      <c r="A999" s="41"/>
      <c r="B999" s="42"/>
      <c r="C999" s="207" t="s">
        <v>701</v>
      </c>
      <c r="D999" s="207" t="s">
        <v>131</v>
      </c>
      <c r="E999" s="208" t="s">
        <v>702</v>
      </c>
      <c r="F999" s="209" t="s">
        <v>703</v>
      </c>
      <c r="G999" s="210" t="s">
        <v>155</v>
      </c>
      <c r="H999" s="211">
        <v>393.495</v>
      </c>
      <c r="I999" s="212"/>
      <c r="J999" s="213">
        <f>ROUND(I999*H999,2)</f>
        <v>0</v>
      </c>
      <c r="K999" s="209" t="s">
        <v>135</v>
      </c>
      <c r="L999" s="47"/>
      <c r="M999" s="214" t="s">
        <v>19</v>
      </c>
      <c r="N999" s="215" t="s">
        <v>43</v>
      </c>
      <c r="O999" s="87"/>
      <c r="P999" s="216">
        <f>O999*H999</f>
        <v>0</v>
      </c>
      <c r="Q999" s="216">
        <v>0</v>
      </c>
      <c r="R999" s="216">
        <f>Q999*H999</f>
        <v>0</v>
      </c>
      <c r="S999" s="216">
        <v>0</v>
      </c>
      <c r="T999" s="217">
        <f>S999*H999</f>
        <v>0</v>
      </c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R999" s="218" t="s">
        <v>147</v>
      </c>
      <c r="AT999" s="218" t="s">
        <v>131</v>
      </c>
      <c r="AU999" s="218" t="s">
        <v>82</v>
      </c>
      <c r="AY999" s="20" t="s">
        <v>128</v>
      </c>
      <c r="BE999" s="219">
        <f>IF(N999="základní",J999,0)</f>
        <v>0</v>
      </c>
      <c r="BF999" s="219">
        <f>IF(N999="snížená",J999,0)</f>
        <v>0</v>
      </c>
      <c r="BG999" s="219">
        <f>IF(N999="zákl. přenesená",J999,0)</f>
        <v>0</v>
      </c>
      <c r="BH999" s="219">
        <f>IF(N999="sníž. přenesená",J999,0)</f>
        <v>0</v>
      </c>
      <c r="BI999" s="219">
        <f>IF(N999="nulová",J999,0)</f>
        <v>0</v>
      </c>
      <c r="BJ999" s="20" t="s">
        <v>80</v>
      </c>
      <c r="BK999" s="219">
        <f>ROUND(I999*H999,2)</f>
        <v>0</v>
      </c>
      <c r="BL999" s="20" t="s">
        <v>147</v>
      </c>
      <c r="BM999" s="218" t="s">
        <v>704</v>
      </c>
    </row>
    <row r="1000" s="2" customFormat="1">
      <c r="A1000" s="41"/>
      <c r="B1000" s="42"/>
      <c r="C1000" s="43"/>
      <c r="D1000" s="220" t="s">
        <v>137</v>
      </c>
      <c r="E1000" s="43"/>
      <c r="F1000" s="221" t="s">
        <v>705</v>
      </c>
      <c r="G1000" s="43"/>
      <c r="H1000" s="43"/>
      <c r="I1000" s="222"/>
      <c r="J1000" s="43"/>
      <c r="K1000" s="43"/>
      <c r="L1000" s="47"/>
      <c r="M1000" s="223"/>
      <c r="N1000" s="224"/>
      <c r="O1000" s="87"/>
      <c r="P1000" s="87"/>
      <c r="Q1000" s="87"/>
      <c r="R1000" s="87"/>
      <c r="S1000" s="87"/>
      <c r="T1000" s="88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T1000" s="20" t="s">
        <v>137</v>
      </c>
      <c r="AU1000" s="20" t="s">
        <v>82</v>
      </c>
    </row>
    <row r="1001" s="2" customFormat="1">
      <c r="A1001" s="41"/>
      <c r="B1001" s="42"/>
      <c r="C1001" s="43"/>
      <c r="D1001" s="225" t="s">
        <v>139</v>
      </c>
      <c r="E1001" s="43"/>
      <c r="F1001" s="226" t="s">
        <v>706</v>
      </c>
      <c r="G1001" s="43"/>
      <c r="H1001" s="43"/>
      <c r="I1001" s="222"/>
      <c r="J1001" s="43"/>
      <c r="K1001" s="43"/>
      <c r="L1001" s="47"/>
      <c r="M1001" s="223"/>
      <c r="N1001" s="22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20" t="s">
        <v>139</v>
      </c>
      <c r="AU1001" s="20" t="s">
        <v>82</v>
      </c>
    </row>
    <row r="1002" s="13" customFormat="1">
      <c r="A1002" s="13"/>
      <c r="B1002" s="227"/>
      <c r="C1002" s="228"/>
      <c r="D1002" s="220" t="s">
        <v>141</v>
      </c>
      <c r="E1002" s="229" t="s">
        <v>19</v>
      </c>
      <c r="F1002" s="230" t="s">
        <v>144</v>
      </c>
      <c r="G1002" s="228"/>
      <c r="H1002" s="229" t="s">
        <v>19</v>
      </c>
      <c r="I1002" s="231"/>
      <c r="J1002" s="228"/>
      <c r="K1002" s="228"/>
      <c r="L1002" s="232"/>
      <c r="M1002" s="233"/>
      <c r="N1002" s="234"/>
      <c r="O1002" s="234"/>
      <c r="P1002" s="234"/>
      <c r="Q1002" s="234"/>
      <c r="R1002" s="234"/>
      <c r="S1002" s="234"/>
      <c r="T1002" s="23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6" t="s">
        <v>141</v>
      </c>
      <c r="AU1002" s="236" t="s">
        <v>82</v>
      </c>
      <c r="AV1002" s="13" t="s">
        <v>80</v>
      </c>
      <c r="AW1002" s="13" t="s">
        <v>33</v>
      </c>
      <c r="AX1002" s="13" t="s">
        <v>72</v>
      </c>
      <c r="AY1002" s="236" t="s">
        <v>128</v>
      </c>
    </row>
    <row r="1003" s="14" customFormat="1">
      <c r="A1003" s="14"/>
      <c r="B1003" s="237"/>
      <c r="C1003" s="238"/>
      <c r="D1003" s="220" t="s">
        <v>141</v>
      </c>
      <c r="E1003" s="239" t="s">
        <v>19</v>
      </c>
      <c r="F1003" s="240" t="s">
        <v>707</v>
      </c>
      <c r="G1003" s="238"/>
      <c r="H1003" s="241">
        <v>110.38500000000001</v>
      </c>
      <c r="I1003" s="242"/>
      <c r="J1003" s="238"/>
      <c r="K1003" s="238"/>
      <c r="L1003" s="243"/>
      <c r="M1003" s="244"/>
      <c r="N1003" s="245"/>
      <c r="O1003" s="245"/>
      <c r="P1003" s="245"/>
      <c r="Q1003" s="245"/>
      <c r="R1003" s="245"/>
      <c r="S1003" s="245"/>
      <c r="T1003" s="24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7" t="s">
        <v>141</v>
      </c>
      <c r="AU1003" s="247" t="s">
        <v>82</v>
      </c>
      <c r="AV1003" s="14" t="s">
        <v>82</v>
      </c>
      <c r="AW1003" s="14" t="s">
        <v>33</v>
      </c>
      <c r="AX1003" s="14" t="s">
        <v>72</v>
      </c>
      <c r="AY1003" s="247" t="s">
        <v>128</v>
      </c>
    </row>
    <row r="1004" s="16" customFormat="1">
      <c r="A1004" s="16"/>
      <c r="B1004" s="259"/>
      <c r="C1004" s="260"/>
      <c r="D1004" s="220" t="s">
        <v>141</v>
      </c>
      <c r="E1004" s="261" t="s">
        <v>19</v>
      </c>
      <c r="F1004" s="262" t="s">
        <v>187</v>
      </c>
      <c r="G1004" s="260"/>
      <c r="H1004" s="263">
        <v>110.38500000000001</v>
      </c>
      <c r="I1004" s="264"/>
      <c r="J1004" s="260"/>
      <c r="K1004" s="260"/>
      <c r="L1004" s="265"/>
      <c r="M1004" s="266"/>
      <c r="N1004" s="267"/>
      <c r="O1004" s="267"/>
      <c r="P1004" s="267"/>
      <c r="Q1004" s="267"/>
      <c r="R1004" s="267"/>
      <c r="S1004" s="267"/>
      <c r="T1004" s="268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T1004" s="269" t="s">
        <v>141</v>
      </c>
      <c r="AU1004" s="269" t="s">
        <v>82</v>
      </c>
      <c r="AV1004" s="16" t="s">
        <v>162</v>
      </c>
      <c r="AW1004" s="16" t="s">
        <v>33</v>
      </c>
      <c r="AX1004" s="16" t="s">
        <v>72</v>
      </c>
      <c r="AY1004" s="269" t="s">
        <v>128</v>
      </c>
    </row>
    <row r="1005" s="13" customFormat="1">
      <c r="A1005" s="13"/>
      <c r="B1005" s="227"/>
      <c r="C1005" s="228"/>
      <c r="D1005" s="220" t="s">
        <v>141</v>
      </c>
      <c r="E1005" s="229" t="s">
        <v>19</v>
      </c>
      <c r="F1005" s="230" t="s">
        <v>146</v>
      </c>
      <c r="G1005" s="228"/>
      <c r="H1005" s="229" t="s">
        <v>19</v>
      </c>
      <c r="I1005" s="231"/>
      <c r="J1005" s="228"/>
      <c r="K1005" s="228"/>
      <c r="L1005" s="232"/>
      <c r="M1005" s="233"/>
      <c r="N1005" s="234"/>
      <c r="O1005" s="234"/>
      <c r="P1005" s="234"/>
      <c r="Q1005" s="234"/>
      <c r="R1005" s="234"/>
      <c r="S1005" s="234"/>
      <c r="T1005" s="235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6" t="s">
        <v>141</v>
      </c>
      <c r="AU1005" s="236" t="s">
        <v>82</v>
      </c>
      <c r="AV1005" s="13" t="s">
        <v>80</v>
      </c>
      <c r="AW1005" s="13" t="s">
        <v>33</v>
      </c>
      <c r="AX1005" s="13" t="s">
        <v>72</v>
      </c>
      <c r="AY1005" s="236" t="s">
        <v>128</v>
      </c>
    </row>
    <row r="1006" s="14" customFormat="1">
      <c r="A1006" s="14"/>
      <c r="B1006" s="237"/>
      <c r="C1006" s="238"/>
      <c r="D1006" s="220" t="s">
        <v>141</v>
      </c>
      <c r="E1006" s="239" t="s">
        <v>19</v>
      </c>
      <c r="F1006" s="240" t="s">
        <v>160</v>
      </c>
      <c r="G1006" s="238"/>
      <c r="H1006" s="241">
        <v>22.219999999999999</v>
      </c>
      <c r="I1006" s="242"/>
      <c r="J1006" s="238"/>
      <c r="K1006" s="238"/>
      <c r="L1006" s="243"/>
      <c r="M1006" s="244"/>
      <c r="N1006" s="245"/>
      <c r="O1006" s="245"/>
      <c r="P1006" s="245"/>
      <c r="Q1006" s="245"/>
      <c r="R1006" s="245"/>
      <c r="S1006" s="245"/>
      <c r="T1006" s="246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7" t="s">
        <v>141</v>
      </c>
      <c r="AU1006" s="247" t="s">
        <v>82</v>
      </c>
      <c r="AV1006" s="14" t="s">
        <v>82</v>
      </c>
      <c r="AW1006" s="14" t="s">
        <v>33</v>
      </c>
      <c r="AX1006" s="14" t="s">
        <v>72</v>
      </c>
      <c r="AY1006" s="247" t="s">
        <v>128</v>
      </c>
    </row>
    <row r="1007" s="14" customFormat="1">
      <c r="A1007" s="14"/>
      <c r="B1007" s="237"/>
      <c r="C1007" s="238"/>
      <c r="D1007" s="220" t="s">
        <v>141</v>
      </c>
      <c r="E1007" s="239" t="s">
        <v>19</v>
      </c>
      <c r="F1007" s="240" t="s">
        <v>189</v>
      </c>
      <c r="G1007" s="238"/>
      <c r="H1007" s="241">
        <v>56.119999999999997</v>
      </c>
      <c r="I1007" s="242"/>
      <c r="J1007" s="238"/>
      <c r="K1007" s="238"/>
      <c r="L1007" s="243"/>
      <c r="M1007" s="244"/>
      <c r="N1007" s="245"/>
      <c r="O1007" s="245"/>
      <c r="P1007" s="245"/>
      <c r="Q1007" s="245"/>
      <c r="R1007" s="245"/>
      <c r="S1007" s="245"/>
      <c r="T1007" s="24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7" t="s">
        <v>141</v>
      </c>
      <c r="AU1007" s="247" t="s">
        <v>82</v>
      </c>
      <c r="AV1007" s="14" t="s">
        <v>82</v>
      </c>
      <c r="AW1007" s="14" t="s">
        <v>33</v>
      </c>
      <c r="AX1007" s="14" t="s">
        <v>72</v>
      </c>
      <c r="AY1007" s="247" t="s">
        <v>128</v>
      </c>
    </row>
    <row r="1008" s="14" customFormat="1">
      <c r="A1008" s="14"/>
      <c r="B1008" s="237"/>
      <c r="C1008" s="238"/>
      <c r="D1008" s="220" t="s">
        <v>141</v>
      </c>
      <c r="E1008" s="239" t="s">
        <v>19</v>
      </c>
      <c r="F1008" s="240" t="s">
        <v>190</v>
      </c>
      <c r="G1008" s="238"/>
      <c r="H1008" s="241">
        <v>16.882000000000001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7" t="s">
        <v>141</v>
      </c>
      <c r="AU1008" s="247" t="s">
        <v>82</v>
      </c>
      <c r="AV1008" s="14" t="s">
        <v>82</v>
      </c>
      <c r="AW1008" s="14" t="s">
        <v>33</v>
      </c>
      <c r="AX1008" s="14" t="s">
        <v>72</v>
      </c>
      <c r="AY1008" s="247" t="s">
        <v>128</v>
      </c>
    </row>
    <row r="1009" s="14" customFormat="1">
      <c r="A1009" s="14"/>
      <c r="B1009" s="237"/>
      <c r="C1009" s="238"/>
      <c r="D1009" s="220" t="s">
        <v>141</v>
      </c>
      <c r="E1009" s="239" t="s">
        <v>19</v>
      </c>
      <c r="F1009" s="240" t="s">
        <v>191</v>
      </c>
      <c r="G1009" s="238"/>
      <c r="H1009" s="241">
        <v>9.6140000000000008</v>
      </c>
      <c r="I1009" s="242"/>
      <c r="J1009" s="238"/>
      <c r="K1009" s="238"/>
      <c r="L1009" s="243"/>
      <c r="M1009" s="244"/>
      <c r="N1009" s="245"/>
      <c r="O1009" s="245"/>
      <c r="P1009" s="245"/>
      <c r="Q1009" s="245"/>
      <c r="R1009" s="245"/>
      <c r="S1009" s="245"/>
      <c r="T1009" s="246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7" t="s">
        <v>141</v>
      </c>
      <c r="AU1009" s="247" t="s">
        <v>82</v>
      </c>
      <c r="AV1009" s="14" t="s">
        <v>82</v>
      </c>
      <c r="AW1009" s="14" t="s">
        <v>33</v>
      </c>
      <c r="AX1009" s="14" t="s">
        <v>72</v>
      </c>
      <c r="AY1009" s="247" t="s">
        <v>128</v>
      </c>
    </row>
    <row r="1010" s="14" customFormat="1">
      <c r="A1010" s="14"/>
      <c r="B1010" s="237"/>
      <c r="C1010" s="238"/>
      <c r="D1010" s="220" t="s">
        <v>141</v>
      </c>
      <c r="E1010" s="239" t="s">
        <v>19</v>
      </c>
      <c r="F1010" s="240" t="s">
        <v>192</v>
      </c>
      <c r="G1010" s="238"/>
      <c r="H1010" s="241">
        <v>37.167999999999999</v>
      </c>
      <c r="I1010" s="242"/>
      <c r="J1010" s="238"/>
      <c r="K1010" s="238"/>
      <c r="L1010" s="243"/>
      <c r="M1010" s="244"/>
      <c r="N1010" s="245"/>
      <c r="O1010" s="245"/>
      <c r="P1010" s="245"/>
      <c r="Q1010" s="245"/>
      <c r="R1010" s="245"/>
      <c r="S1010" s="245"/>
      <c r="T1010" s="24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7" t="s">
        <v>141</v>
      </c>
      <c r="AU1010" s="247" t="s">
        <v>82</v>
      </c>
      <c r="AV1010" s="14" t="s">
        <v>82</v>
      </c>
      <c r="AW1010" s="14" t="s">
        <v>33</v>
      </c>
      <c r="AX1010" s="14" t="s">
        <v>72</v>
      </c>
      <c r="AY1010" s="247" t="s">
        <v>128</v>
      </c>
    </row>
    <row r="1011" s="16" customFormat="1">
      <c r="A1011" s="16"/>
      <c r="B1011" s="259"/>
      <c r="C1011" s="260"/>
      <c r="D1011" s="220" t="s">
        <v>141</v>
      </c>
      <c r="E1011" s="261" t="s">
        <v>19</v>
      </c>
      <c r="F1011" s="262" t="s">
        <v>187</v>
      </c>
      <c r="G1011" s="260"/>
      <c r="H1011" s="263">
        <v>142.00400000000002</v>
      </c>
      <c r="I1011" s="264"/>
      <c r="J1011" s="260"/>
      <c r="K1011" s="260"/>
      <c r="L1011" s="265"/>
      <c r="M1011" s="266"/>
      <c r="N1011" s="267"/>
      <c r="O1011" s="267"/>
      <c r="P1011" s="267"/>
      <c r="Q1011" s="267"/>
      <c r="R1011" s="267"/>
      <c r="S1011" s="267"/>
      <c r="T1011" s="268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T1011" s="269" t="s">
        <v>141</v>
      </c>
      <c r="AU1011" s="269" t="s">
        <v>82</v>
      </c>
      <c r="AV1011" s="16" t="s">
        <v>162</v>
      </c>
      <c r="AW1011" s="16" t="s">
        <v>33</v>
      </c>
      <c r="AX1011" s="16" t="s">
        <v>72</v>
      </c>
      <c r="AY1011" s="269" t="s">
        <v>128</v>
      </c>
    </row>
    <row r="1012" s="13" customFormat="1">
      <c r="A1012" s="13"/>
      <c r="B1012" s="227"/>
      <c r="C1012" s="228"/>
      <c r="D1012" s="220" t="s">
        <v>141</v>
      </c>
      <c r="E1012" s="229" t="s">
        <v>19</v>
      </c>
      <c r="F1012" s="230" t="s">
        <v>148</v>
      </c>
      <c r="G1012" s="228"/>
      <c r="H1012" s="229" t="s">
        <v>19</v>
      </c>
      <c r="I1012" s="231"/>
      <c r="J1012" s="228"/>
      <c r="K1012" s="228"/>
      <c r="L1012" s="232"/>
      <c r="M1012" s="233"/>
      <c r="N1012" s="234"/>
      <c r="O1012" s="234"/>
      <c r="P1012" s="234"/>
      <c r="Q1012" s="234"/>
      <c r="R1012" s="234"/>
      <c r="S1012" s="234"/>
      <c r="T1012" s="23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6" t="s">
        <v>141</v>
      </c>
      <c r="AU1012" s="236" t="s">
        <v>82</v>
      </c>
      <c r="AV1012" s="13" t="s">
        <v>80</v>
      </c>
      <c r="AW1012" s="13" t="s">
        <v>33</v>
      </c>
      <c r="AX1012" s="13" t="s">
        <v>72</v>
      </c>
      <c r="AY1012" s="236" t="s">
        <v>128</v>
      </c>
    </row>
    <row r="1013" s="14" customFormat="1">
      <c r="A1013" s="14"/>
      <c r="B1013" s="237"/>
      <c r="C1013" s="238"/>
      <c r="D1013" s="220" t="s">
        <v>141</v>
      </c>
      <c r="E1013" s="239" t="s">
        <v>19</v>
      </c>
      <c r="F1013" s="240" t="s">
        <v>161</v>
      </c>
      <c r="G1013" s="238"/>
      <c r="H1013" s="241">
        <v>22.379999999999999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7" t="s">
        <v>141</v>
      </c>
      <c r="AU1013" s="247" t="s">
        <v>82</v>
      </c>
      <c r="AV1013" s="14" t="s">
        <v>82</v>
      </c>
      <c r="AW1013" s="14" t="s">
        <v>33</v>
      </c>
      <c r="AX1013" s="14" t="s">
        <v>72</v>
      </c>
      <c r="AY1013" s="247" t="s">
        <v>128</v>
      </c>
    </row>
    <row r="1014" s="14" customFormat="1">
      <c r="A1014" s="14"/>
      <c r="B1014" s="237"/>
      <c r="C1014" s="238"/>
      <c r="D1014" s="220" t="s">
        <v>141</v>
      </c>
      <c r="E1014" s="239" t="s">
        <v>19</v>
      </c>
      <c r="F1014" s="240" t="s">
        <v>194</v>
      </c>
      <c r="G1014" s="238"/>
      <c r="H1014" s="241">
        <v>55.475999999999999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7" t="s">
        <v>141</v>
      </c>
      <c r="AU1014" s="247" t="s">
        <v>82</v>
      </c>
      <c r="AV1014" s="14" t="s">
        <v>82</v>
      </c>
      <c r="AW1014" s="14" t="s">
        <v>33</v>
      </c>
      <c r="AX1014" s="14" t="s">
        <v>72</v>
      </c>
      <c r="AY1014" s="247" t="s">
        <v>128</v>
      </c>
    </row>
    <row r="1015" s="14" customFormat="1">
      <c r="A1015" s="14"/>
      <c r="B1015" s="237"/>
      <c r="C1015" s="238"/>
      <c r="D1015" s="220" t="s">
        <v>141</v>
      </c>
      <c r="E1015" s="239" t="s">
        <v>19</v>
      </c>
      <c r="F1015" s="240" t="s">
        <v>190</v>
      </c>
      <c r="G1015" s="238"/>
      <c r="H1015" s="241">
        <v>16.882000000000001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7" t="s">
        <v>141</v>
      </c>
      <c r="AU1015" s="247" t="s">
        <v>82</v>
      </c>
      <c r="AV1015" s="14" t="s">
        <v>82</v>
      </c>
      <c r="AW1015" s="14" t="s">
        <v>33</v>
      </c>
      <c r="AX1015" s="14" t="s">
        <v>72</v>
      </c>
      <c r="AY1015" s="247" t="s">
        <v>128</v>
      </c>
    </row>
    <row r="1016" s="14" customFormat="1">
      <c r="A1016" s="14"/>
      <c r="B1016" s="237"/>
      <c r="C1016" s="238"/>
      <c r="D1016" s="220" t="s">
        <v>141</v>
      </c>
      <c r="E1016" s="239" t="s">
        <v>19</v>
      </c>
      <c r="F1016" s="240" t="s">
        <v>191</v>
      </c>
      <c r="G1016" s="238"/>
      <c r="H1016" s="241">
        <v>9.6140000000000008</v>
      </c>
      <c r="I1016" s="242"/>
      <c r="J1016" s="238"/>
      <c r="K1016" s="238"/>
      <c r="L1016" s="243"/>
      <c r="M1016" s="244"/>
      <c r="N1016" s="245"/>
      <c r="O1016" s="245"/>
      <c r="P1016" s="245"/>
      <c r="Q1016" s="245"/>
      <c r="R1016" s="245"/>
      <c r="S1016" s="245"/>
      <c r="T1016" s="246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7" t="s">
        <v>141</v>
      </c>
      <c r="AU1016" s="247" t="s">
        <v>82</v>
      </c>
      <c r="AV1016" s="14" t="s">
        <v>82</v>
      </c>
      <c r="AW1016" s="14" t="s">
        <v>33</v>
      </c>
      <c r="AX1016" s="14" t="s">
        <v>72</v>
      </c>
      <c r="AY1016" s="247" t="s">
        <v>128</v>
      </c>
    </row>
    <row r="1017" s="14" customFormat="1">
      <c r="A1017" s="14"/>
      <c r="B1017" s="237"/>
      <c r="C1017" s="238"/>
      <c r="D1017" s="220" t="s">
        <v>141</v>
      </c>
      <c r="E1017" s="239" t="s">
        <v>19</v>
      </c>
      <c r="F1017" s="240" t="s">
        <v>195</v>
      </c>
      <c r="G1017" s="238"/>
      <c r="H1017" s="241">
        <v>36.753999999999998</v>
      </c>
      <c r="I1017" s="242"/>
      <c r="J1017" s="238"/>
      <c r="K1017" s="238"/>
      <c r="L1017" s="243"/>
      <c r="M1017" s="244"/>
      <c r="N1017" s="245"/>
      <c r="O1017" s="245"/>
      <c r="P1017" s="245"/>
      <c r="Q1017" s="245"/>
      <c r="R1017" s="245"/>
      <c r="S1017" s="245"/>
      <c r="T1017" s="246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7" t="s">
        <v>141</v>
      </c>
      <c r="AU1017" s="247" t="s">
        <v>82</v>
      </c>
      <c r="AV1017" s="14" t="s">
        <v>82</v>
      </c>
      <c r="AW1017" s="14" t="s">
        <v>33</v>
      </c>
      <c r="AX1017" s="14" t="s">
        <v>72</v>
      </c>
      <c r="AY1017" s="247" t="s">
        <v>128</v>
      </c>
    </row>
    <row r="1018" s="16" customFormat="1">
      <c r="A1018" s="16"/>
      <c r="B1018" s="259"/>
      <c r="C1018" s="260"/>
      <c r="D1018" s="220" t="s">
        <v>141</v>
      </c>
      <c r="E1018" s="261" t="s">
        <v>19</v>
      </c>
      <c r="F1018" s="262" t="s">
        <v>187</v>
      </c>
      <c r="G1018" s="260"/>
      <c r="H1018" s="263">
        <v>141.106</v>
      </c>
      <c r="I1018" s="264"/>
      <c r="J1018" s="260"/>
      <c r="K1018" s="260"/>
      <c r="L1018" s="265"/>
      <c r="M1018" s="266"/>
      <c r="N1018" s="267"/>
      <c r="O1018" s="267"/>
      <c r="P1018" s="267"/>
      <c r="Q1018" s="267"/>
      <c r="R1018" s="267"/>
      <c r="S1018" s="267"/>
      <c r="T1018" s="268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T1018" s="269" t="s">
        <v>141</v>
      </c>
      <c r="AU1018" s="269" t="s">
        <v>82</v>
      </c>
      <c r="AV1018" s="16" t="s">
        <v>162</v>
      </c>
      <c r="AW1018" s="16" t="s">
        <v>33</v>
      </c>
      <c r="AX1018" s="16" t="s">
        <v>72</v>
      </c>
      <c r="AY1018" s="269" t="s">
        <v>128</v>
      </c>
    </row>
    <row r="1019" s="15" customFormat="1">
      <c r="A1019" s="15"/>
      <c r="B1019" s="248"/>
      <c r="C1019" s="249"/>
      <c r="D1019" s="220" t="s">
        <v>141</v>
      </c>
      <c r="E1019" s="250" t="s">
        <v>19</v>
      </c>
      <c r="F1019" s="251" t="s">
        <v>150</v>
      </c>
      <c r="G1019" s="249"/>
      <c r="H1019" s="252">
        <v>393.49500000000006</v>
      </c>
      <c r="I1019" s="253"/>
      <c r="J1019" s="249"/>
      <c r="K1019" s="249"/>
      <c r="L1019" s="254"/>
      <c r="M1019" s="255"/>
      <c r="N1019" s="256"/>
      <c r="O1019" s="256"/>
      <c r="P1019" s="256"/>
      <c r="Q1019" s="256"/>
      <c r="R1019" s="256"/>
      <c r="S1019" s="256"/>
      <c r="T1019" s="257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58" t="s">
        <v>141</v>
      </c>
      <c r="AU1019" s="258" t="s">
        <v>82</v>
      </c>
      <c r="AV1019" s="15" t="s">
        <v>129</v>
      </c>
      <c r="AW1019" s="15" t="s">
        <v>33</v>
      </c>
      <c r="AX1019" s="15" t="s">
        <v>80</v>
      </c>
      <c r="AY1019" s="258" t="s">
        <v>128</v>
      </c>
    </row>
    <row r="1020" s="2" customFormat="1" ht="24.15" customHeight="1">
      <c r="A1020" s="41"/>
      <c r="B1020" s="42"/>
      <c r="C1020" s="207" t="s">
        <v>708</v>
      </c>
      <c r="D1020" s="207" t="s">
        <v>131</v>
      </c>
      <c r="E1020" s="208" t="s">
        <v>709</v>
      </c>
      <c r="F1020" s="209" t="s">
        <v>710</v>
      </c>
      <c r="G1020" s="210" t="s">
        <v>155</v>
      </c>
      <c r="H1020" s="211">
        <v>393.495</v>
      </c>
      <c r="I1020" s="212"/>
      <c r="J1020" s="213">
        <f>ROUND(I1020*H1020,2)</f>
        <v>0</v>
      </c>
      <c r="K1020" s="209" t="s">
        <v>135</v>
      </c>
      <c r="L1020" s="47"/>
      <c r="M1020" s="214" t="s">
        <v>19</v>
      </c>
      <c r="N1020" s="215" t="s">
        <v>43</v>
      </c>
      <c r="O1020" s="87"/>
      <c r="P1020" s="216">
        <f>O1020*H1020</f>
        <v>0</v>
      </c>
      <c r="Q1020" s="216">
        <v>0</v>
      </c>
      <c r="R1020" s="216">
        <f>Q1020*H1020</f>
        <v>0</v>
      </c>
      <c r="S1020" s="216">
        <v>0.00014999999999999999</v>
      </c>
      <c r="T1020" s="217">
        <f>S1020*H1020</f>
        <v>0.059024249999999993</v>
      </c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R1020" s="218" t="s">
        <v>147</v>
      </c>
      <c r="AT1020" s="218" t="s">
        <v>131</v>
      </c>
      <c r="AU1020" s="218" t="s">
        <v>82</v>
      </c>
      <c r="AY1020" s="20" t="s">
        <v>128</v>
      </c>
      <c r="BE1020" s="219">
        <f>IF(N1020="základní",J1020,0)</f>
        <v>0</v>
      </c>
      <c r="BF1020" s="219">
        <f>IF(N1020="snížená",J1020,0)</f>
        <v>0</v>
      </c>
      <c r="BG1020" s="219">
        <f>IF(N1020="zákl. přenesená",J1020,0)</f>
        <v>0</v>
      </c>
      <c r="BH1020" s="219">
        <f>IF(N1020="sníž. přenesená",J1020,0)</f>
        <v>0</v>
      </c>
      <c r="BI1020" s="219">
        <f>IF(N1020="nulová",J1020,0)</f>
        <v>0</v>
      </c>
      <c r="BJ1020" s="20" t="s">
        <v>80</v>
      </c>
      <c r="BK1020" s="219">
        <f>ROUND(I1020*H1020,2)</f>
        <v>0</v>
      </c>
      <c r="BL1020" s="20" t="s">
        <v>147</v>
      </c>
      <c r="BM1020" s="218" t="s">
        <v>711</v>
      </c>
    </row>
    <row r="1021" s="2" customFormat="1">
      <c r="A1021" s="41"/>
      <c r="B1021" s="42"/>
      <c r="C1021" s="43"/>
      <c r="D1021" s="220" t="s">
        <v>137</v>
      </c>
      <c r="E1021" s="43"/>
      <c r="F1021" s="221" t="s">
        <v>712</v>
      </c>
      <c r="G1021" s="43"/>
      <c r="H1021" s="43"/>
      <c r="I1021" s="222"/>
      <c r="J1021" s="43"/>
      <c r="K1021" s="43"/>
      <c r="L1021" s="47"/>
      <c r="M1021" s="223"/>
      <c r="N1021" s="224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T1021" s="20" t="s">
        <v>137</v>
      </c>
      <c r="AU1021" s="20" t="s">
        <v>82</v>
      </c>
    </row>
    <row r="1022" s="2" customFormat="1">
      <c r="A1022" s="41"/>
      <c r="B1022" s="42"/>
      <c r="C1022" s="43"/>
      <c r="D1022" s="225" t="s">
        <v>139</v>
      </c>
      <c r="E1022" s="43"/>
      <c r="F1022" s="226" t="s">
        <v>713</v>
      </c>
      <c r="G1022" s="43"/>
      <c r="H1022" s="43"/>
      <c r="I1022" s="222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139</v>
      </c>
      <c r="AU1022" s="20" t="s">
        <v>82</v>
      </c>
    </row>
    <row r="1023" s="13" customFormat="1">
      <c r="A1023" s="13"/>
      <c r="B1023" s="227"/>
      <c r="C1023" s="228"/>
      <c r="D1023" s="220" t="s">
        <v>141</v>
      </c>
      <c r="E1023" s="229" t="s">
        <v>19</v>
      </c>
      <c r="F1023" s="230" t="s">
        <v>144</v>
      </c>
      <c r="G1023" s="228"/>
      <c r="H1023" s="229" t="s">
        <v>19</v>
      </c>
      <c r="I1023" s="231"/>
      <c r="J1023" s="228"/>
      <c r="K1023" s="228"/>
      <c r="L1023" s="232"/>
      <c r="M1023" s="233"/>
      <c r="N1023" s="234"/>
      <c r="O1023" s="234"/>
      <c r="P1023" s="234"/>
      <c r="Q1023" s="234"/>
      <c r="R1023" s="234"/>
      <c r="S1023" s="234"/>
      <c r="T1023" s="235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6" t="s">
        <v>141</v>
      </c>
      <c r="AU1023" s="236" t="s">
        <v>82</v>
      </c>
      <c r="AV1023" s="13" t="s">
        <v>80</v>
      </c>
      <c r="AW1023" s="13" t="s">
        <v>33</v>
      </c>
      <c r="AX1023" s="13" t="s">
        <v>72</v>
      </c>
      <c r="AY1023" s="236" t="s">
        <v>128</v>
      </c>
    </row>
    <row r="1024" s="14" customFormat="1">
      <c r="A1024" s="14"/>
      <c r="B1024" s="237"/>
      <c r="C1024" s="238"/>
      <c r="D1024" s="220" t="s">
        <v>141</v>
      </c>
      <c r="E1024" s="239" t="s">
        <v>19</v>
      </c>
      <c r="F1024" s="240" t="s">
        <v>707</v>
      </c>
      <c r="G1024" s="238"/>
      <c r="H1024" s="241">
        <v>110.38500000000001</v>
      </c>
      <c r="I1024" s="242"/>
      <c r="J1024" s="238"/>
      <c r="K1024" s="238"/>
      <c r="L1024" s="243"/>
      <c r="M1024" s="244"/>
      <c r="N1024" s="245"/>
      <c r="O1024" s="245"/>
      <c r="P1024" s="245"/>
      <c r="Q1024" s="245"/>
      <c r="R1024" s="245"/>
      <c r="S1024" s="245"/>
      <c r="T1024" s="24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7" t="s">
        <v>141</v>
      </c>
      <c r="AU1024" s="247" t="s">
        <v>82</v>
      </c>
      <c r="AV1024" s="14" t="s">
        <v>82</v>
      </c>
      <c r="AW1024" s="14" t="s">
        <v>33</v>
      </c>
      <c r="AX1024" s="14" t="s">
        <v>72</v>
      </c>
      <c r="AY1024" s="247" t="s">
        <v>128</v>
      </c>
    </row>
    <row r="1025" s="16" customFormat="1">
      <c r="A1025" s="16"/>
      <c r="B1025" s="259"/>
      <c r="C1025" s="260"/>
      <c r="D1025" s="220" t="s">
        <v>141</v>
      </c>
      <c r="E1025" s="261" t="s">
        <v>19</v>
      </c>
      <c r="F1025" s="262" t="s">
        <v>187</v>
      </c>
      <c r="G1025" s="260"/>
      <c r="H1025" s="263">
        <v>110.38500000000001</v>
      </c>
      <c r="I1025" s="264"/>
      <c r="J1025" s="260"/>
      <c r="K1025" s="260"/>
      <c r="L1025" s="265"/>
      <c r="M1025" s="266"/>
      <c r="N1025" s="267"/>
      <c r="O1025" s="267"/>
      <c r="P1025" s="267"/>
      <c r="Q1025" s="267"/>
      <c r="R1025" s="267"/>
      <c r="S1025" s="267"/>
      <c r="T1025" s="268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T1025" s="269" t="s">
        <v>141</v>
      </c>
      <c r="AU1025" s="269" t="s">
        <v>82</v>
      </c>
      <c r="AV1025" s="16" t="s">
        <v>162</v>
      </c>
      <c r="AW1025" s="16" t="s">
        <v>33</v>
      </c>
      <c r="AX1025" s="16" t="s">
        <v>72</v>
      </c>
      <c r="AY1025" s="269" t="s">
        <v>128</v>
      </c>
    </row>
    <row r="1026" s="13" customFormat="1">
      <c r="A1026" s="13"/>
      <c r="B1026" s="227"/>
      <c r="C1026" s="228"/>
      <c r="D1026" s="220" t="s">
        <v>141</v>
      </c>
      <c r="E1026" s="229" t="s">
        <v>19</v>
      </c>
      <c r="F1026" s="230" t="s">
        <v>146</v>
      </c>
      <c r="G1026" s="228"/>
      <c r="H1026" s="229" t="s">
        <v>19</v>
      </c>
      <c r="I1026" s="231"/>
      <c r="J1026" s="228"/>
      <c r="K1026" s="228"/>
      <c r="L1026" s="232"/>
      <c r="M1026" s="233"/>
      <c r="N1026" s="234"/>
      <c r="O1026" s="234"/>
      <c r="P1026" s="234"/>
      <c r="Q1026" s="234"/>
      <c r="R1026" s="234"/>
      <c r="S1026" s="234"/>
      <c r="T1026" s="23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6" t="s">
        <v>141</v>
      </c>
      <c r="AU1026" s="236" t="s">
        <v>82</v>
      </c>
      <c r="AV1026" s="13" t="s">
        <v>80</v>
      </c>
      <c r="AW1026" s="13" t="s">
        <v>33</v>
      </c>
      <c r="AX1026" s="13" t="s">
        <v>72</v>
      </c>
      <c r="AY1026" s="236" t="s">
        <v>128</v>
      </c>
    </row>
    <row r="1027" s="14" customFormat="1">
      <c r="A1027" s="14"/>
      <c r="B1027" s="237"/>
      <c r="C1027" s="238"/>
      <c r="D1027" s="220" t="s">
        <v>141</v>
      </c>
      <c r="E1027" s="239" t="s">
        <v>19</v>
      </c>
      <c r="F1027" s="240" t="s">
        <v>160</v>
      </c>
      <c r="G1027" s="238"/>
      <c r="H1027" s="241">
        <v>22.219999999999999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7" t="s">
        <v>141</v>
      </c>
      <c r="AU1027" s="247" t="s">
        <v>82</v>
      </c>
      <c r="AV1027" s="14" t="s">
        <v>82</v>
      </c>
      <c r="AW1027" s="14" t="s">
        <v>33</v>
      </c>
      <c r="AX1027" s="14" t="s">
        <v>72</v>
      </c>
      <c r="AY1027" s="247" t="s">
        <v>128</v>
      </c>
    </row>
    <row r="1028" s="14" customFormat="1">
      <c r="A1028" s="14"/>
      <c r="B1028" s="237"/>
      <c r="C1028" s="238"/>
      <c r="D1028" s="220" t="s">
        <v>141</v>
      </c>
      <c r="E1028" s="239" t="s">
        <v>19</v>
      </c>
      <c r="F1028" s="240" t="s">
        <v>189</v>
      </c>
      <c r="G1028" s="238"/>
      <c r="H1028" s="241">
        <v>56.119999999999997</v>
      </c>
      <c r="I1028" s="242"/>
      <c r="J1028" s="238"/>
      <c r="K1028" s="238"/>
      <c r="L1028" s="243"/>
      <c r="M1028" s="244"/>
      <c r="N1028" s="245"/>
      <c r="O1028" s="245"/>
      <c r="P1028" s="245"/>
      <c r="Q1028" s="245"/>
      <c r="R1028" s="245"/>
      <c r="S1028" s="245"/>
      <c r="T1028" s="24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7" t="s">
        <v>141</v>
      </c>
      <c r="AU1028" s="247" t="s">
        <v>82</v>
      </c>
      <c r="AV1028" s="14" t="s">
        <v>82</v>
      </c>
      <c r="AW1028" s="14" t="s">
        <v>33</v>
      </c>
      <c r="AX1028" s="14" t="s">
        <v>72</v>
      </c>
      <c r="AY1028" s="247" t="s">
        <v>128</v>
      </c>
    </row>
    <row r="1029" s="14" customFormat="1">
      <c r="A1029" s="14"/>
      <c r="B1029" s="237"/>
      <c r="C1029" s="238"/>
      <c r="D1029" s="220" t="s">
        <v>141</v>
      </c>
      <c r="E1029" s="239" t="s">
        <v>19</v>
      </c>
      <c r="F1029" s="240" t="s">
        <v>190</v>
      </c>
      <c r="G1029" s="238"/>
      <c r="H1029" s="241">
        <v>16.882000000000001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7" t="s">
        <v>141</v>
      </c>
      <c r="AU1029" s="247" t="s">
        <v>82</v>
      </c>
      <c r="AV1029" s="14" t="s">
        <v>82</v>
      </c>
      <c r="AW1029" s="14" t="s">
        <v>33</v>
      </c>
      <c r="AX1029" s="14" t="s">
        <v>72</v>
      </c>
      <c r="AY1029" s="247" t="s">
        <v>128</v>
      </c>
    </row>
    <row r="1030" s="14" customFormat="1">
      <c r="A1030" s="14"/>
      <c r="B1030" s="237"/>
      <c r="C1030" s="238"/>
      <c r="D1030" s="220" t="s">
        <v>141</v>
      </c>
      <c r="E1030" s="239" t="s">
        <v>19</v>
      </c>
      <c r="F1030" s="240" t="s">
        <v>191</v>
      </c>
      <c r="G1030" s="238"/>
      <c r="H1030" s="241">
        <v>9.6140000000000008</v>
      </c>
      <c r="I1030" s="242"/>
      <c r="J1030" s="238"/>
      <c r="K1030" s="238"/>
      <c r="L1030" s="243"/>
      <c r="M1030" s="244"/>
      <c r="N1030" s="245"/>
      <c r="O1030" s="245"/>
      <c r="P1030" s="245"/>
      <c r="Q1030" s="245"/>
      <c r="R1030" s="245"/>
      <c r="S1030" s="245"/>
      <c r="T1030" s="24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7" t="s">
        <v>141</v>
      </c>
      <c r="AU1030" s="247" t="s">
        <v>82</v>
      </c>
      <c r="AV1030" s="14" t="s">
        <v>82</v>
      </c>
      <c r="AW1030" s="14" t="s">
        <v>33</v>
      </c>
      <c r="AX1030" s="14" t="s">
        <v>72</v>
      </c>
      <c r="AY1030" s="247" t="s">
        <v>128</v>
      </c>
    </row>
    <row r="1031" s="14" customFormat="1">
      <c r="A1031" s="14"/>
      <c r="B1031" s="237"/>
      <c r="C1031" s="238"/>
      <c r="D1031" s="220" t="s">
        <v>141</v>
      </c>
      <c r="E1031" s="239" t="s">
        <v>19</v>
      </c>
      <c r="F1031" s="240" t="s">
        <v>192</v>
      </c>
      <c r="G1031" s="238"/>
      <c r="H1031" s="241">
        <v>37.167999999999999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7" t="s">
        <v>141</v>
      </c>
      <c r="AU1031" s="247" t="s">
        <v>82</v>
      </c>
      <c r="AV1031" s="14" t="s">
        <v>82</v>
      </c>
      <c r="AW1031" s="14" t="s">
        <v>33</v>
      </c>
      <c r="AX1031" s="14" t="s">
        <v>72</v>
      </c>
      <c r="AY1031" s="247" t="s">
        <v>128</v>
      </c>
    </row>
    <row r="1032" s="16" customFormat="1">
      <c r="A1032" s="16"/>
      <c r="B1032" s="259"/>
      <c r="C1032" s="260"/>
      <c r="D1032" s="220" t="s">
        <v>141</v>
      </c>
      <c r="E1032" s="261" t="s">
        <v>19</v>
      </c>
      <c r="F1032" s="262" t="s">
        <v>187</v>
      </c>
      <c r="G1032" s="260"/>
      <c r="H1032" s="263">
        <v>142.00400000000002</v>
      </c>
      <c r="I1032" s="264"/>
      <c r="J1032" s="260"/>
      <c r="K1032" s="260"/>
      <c r="L1032" s="265"/>
      <c r="M1032" s="266"/>
      <c r="N1032" s="267"/>
      <c r="O1032" s="267"/>
      <c r="P1032" s="267"/>
      <c r="Q1032" s="267"/>
      <c r="R1032" s="267"/>
      <c r="S1032" s="267"/>
      <c r="T1032" s="268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T1032" s="269" t="s">
        <v>141</v>
      </c>
      <c r="AU1032" s="269" t="s">
        <v>82</v>
      </c>
      <c r="AV1032" s="16" t="s">
        <v>162</v>
      </c>
      <c r="AW1032" s="16" t="s">
        <v>33</v>
      </c>
      <c r="AX1032" s="16" t="s">
        <v>72</v>
      </c>
      <c r="AY1032" s="269" t="s">
        <v>128</v>
      </c>
    </row>
    <row r="1033" s="13" customFormat="1">
      <c r="A1033" s="13"/>
      <c r="B1033" s="227"/>
      <c r="C1033" s="228"/>
      <c r="D1033" s="220" t="s">
        <v>141</v>
      </c>
      <c r="E1033" s="229" t="s">
        <v>19</v>
      </c>
      <c r="F1033" s="230" t="s">
        <v>148</v>
      </c>
      <c r="G1033" s="228"/>
      <c r="H1033" s="229" t="s">
        <v>19</v>
      </c>
      <c r="I1033" s="231"/>
      <c r="J1033" s="228"/>
      <c r="K1033" s="228"/>
      <c r="L1033" s="232"/>
      <c r="M1033" s="233"/>
      <c r="N1033" s="234"/>
      <c r="O1033" s="234"/>
      <c r="P1033" s="234"/>
      <c r="Q1033" s="234"/>
      <c r="R1033" s="234"/>
      <c r="S1033" s="234"/>
      <c r="T1033" s="23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6" t="s">
        <v>141</v>
      </c>
      <c r="AU1033" s="236" t="s">
        <v>82</v>
      </c>
      <c r="AV1033" s="13" t="s">
        <v>80</v>
      </c>
      <c r="AW1033" s="13" t="s">
        <v>33</v>
      </c>
      <c r="AX1033" s="13" t="s">
        <v>72</v>
      </c>
      <c r="AY1033" s="236" t="s">
        <v>128</v>
      </c>
    </row>
    <row r="1034" s="14" customFormat="1">
      <c r="A1034" s="14"/>
      <c r="B1034" s="237"/>
      <c r="C1034" s="238"/>
      <c r="D1034" s="220" t="s">
        <v>141</v>
      </c>
      <c r="E1034" s="239" t="s">
        <v>19</v>
      </c>
      <c r="F1034" s="240" t="s">
        <v>161</v>
      </c>
      <c r="G1034" s="238"/>
      <c r="H1034" s="241">
        <v>22.379999999999999</v>
      </c>
      <c r="I1034" s="242"/>
      <c r="J1034" s="238"/>
      <c r="K1034" s="238"/>
      <c r="L1034" s="243"/>
      <c r="M1034" s="244"/>
      <c r="N1034" s="245"/>
      <c r="O1034" s="245"/>
      <c r="P1034" s="245"/>
      <c r="Q1034" s="245"/>
      <c r="R1034" s="245"/>
      <c r="S1034" s="245"/>
      <c r="T1034" s="24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7" t="s">
        <v>141</v>
      </c>
      <c r="AU1034" s="247" t="s">
        <v>82</v>
      </c>
      <c r="AV1034" s="14" t="s">
        <v>82</v>
      </c>
      <c r="AW1034" s="14" t="s">
        <v>33</v>
      </c>
      <c r="AX1034" s="14" t="s">
        <v>72</v>
      </c>
      <c r="AY1034" s="247" t="s">
        <v>128</v>
      </c>
    </row>
    <row r="1035" s="14" customFormat="1">
      <c r="A1035" s="14"/>
      <c r="B1035" s="237"/>
      <c r="C1035" s="238"/>
      <c r="D1035" s="220" t="s">
        <v>141</v>
      </c>
      <c r="E1035" s="239" t="s">
        <v>19</v>
      </c>
      <c r="F1035" s="240" t="s">
        <v>194</v>
      </c>
      <c r="G1035" s="238"/>
      <c r="H1035" s="241">
        <v>55.475999999999999</v>
      </c>
      <c r="I1035" s="242"/>
      <c r="J1035" s="238"/>
      <c r="K1035" s="238"/>
      <c r="L1035" s="243"/>
      <c r="M1035" s="244"/>
      <c r="N1035" s="245"/>
      <c r="O1035" s="245"/>
      <c r="P1035" s="245"/>
      <c r="Q1035" s="245"/>
      <c r="R1035" s="245"/>
      <c r="S1035" s="245"/>
      <c r="T1035" s="246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7" t="s">
        <v>141</v>
      </c>
      <c r="AU1035" s="247" t="s">
        <v>82</v>
      </c>
      <c r="AV1035" s="14" t="s">
        <v>82</v>
      </c>
      <c r="AW1035" s="14" t="s">
        <v>33</v>
      </c>
      <c r="AX1035" s="14" t="s">
        <v>72</v>
      </c>
      <c r="AY1035" s="247" t="s">
        <v>128</v>
      </c>
    </row>
    <row r="1036" s="14" customFormat="1">
      <c r="A1036" s="14"/>
      <c r="B1036" s="237"/>
      <c r="C1036" s="238"/>
      <c r="D1036" s="220" t="s">
        <v>141</v>
      </c>
      <c r="E1036" s="239" t="s">
        <v>19</v>
      </c>
      <c r="F1036" s="240" t="s">
        <v>190</v>
      </c>
      <c r="G1036" s="238"/>
      <c r="H1036" s="241">
        <v>16.882000000000001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7" t="s">
        <v>141</v>
      </c>
      <c r="AU1036" s="247" t="s">
        <v>82</v>
      </c>
      <c r="AV1036" s="14" t="s">
        <v>82</v>
      </c>
      <c r="AW1036" s="14" t="s">
        <v>33</v>
      </c>
      <c r="AX1036" s="14" t="s">
        <v>72</v>
      </c>
      <c r="AY1036" s="247" t="s">
        <v>128</v>
      </c>
    </row>
    <row r="1037" s="14" customFormat="1">
      <c r="A1037" s="14"/>
      <c r="B1037" s="237"/>
      <c r="C1037" s="238"/>
      <c r="D1037" s="220" t="s">
        <v>141</v>
      </c>
      <c r="E1037" s="239" t="s">
        <v>19</v>
      </c>
      <c r="F1037" s="240" t="s">
        <v>191</v>
      </c>
      <c r="G1037" s="238"/>
      <c r="H1037" s="241">
        <v>9.6140000000000008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7" t="s">
        <v>141</v>
      </c>
      <c r="AU1037" s="247" t="s">
        <v>82</v>
      </c>
      <c r="AV1037" s="14" t="s">
        <v>82</v>
      </c>
      <c r="AW1037" s="14" t="s">
        <v>33</v>
      </c>
      <c r="AX1037" s="14" t="s">
        <v>72</v>
      </c>
      <c r="AY1037" s="247" t="s">
        <v>128</v>
      </c>
    </row>
    <row r="1038" s="14" customFormat="1">
      <c r="A1038" s="14"/>
      <c r="B1038" s="237"/>
      <c r="C1038" s="238"/>
      <c r="D1038" s="220" t="s">
        <v>141</v>
      </c>
      <c r="E1038" s="239" t="s">
        <v>19</v>
      </c>
      <c r="F1038" s="240" t="s">
        <v>195</v>
      </c>
      <c r="G1038" s="238"/>
      <c r="H1038" s="241">
        <v>36.753999999999998</v>
      </c>
      <c r="I1038" s="242"/>
      <c r="J1038" s="238"/>
      <c r="K1038" s="238"/>
      <c r="L1038" s="243"/>
      <c r="M1038" s="244"/>
      <c r="N1038" s="245"/>
      <c r="O1038" s="245"/>
      <c r="P1038" s="245"/>
      <c r="Q1038" s="245"/>
      <c r="R1038" s="245"/>
      <c r="S1038" s="245"/>
      <c r="T1038" s="24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7" t="s">
        <v>141</v>
      </c>
      <c r="AU1038" s="247" t="s">
        <v>82</v>
      </c>
      <c r="AV1038" s="14" t="s">
        <v>82</v>
      </c>
      <c r="AW1038" s="14" t="s">
        <v>33</v>
      </c>
      <c r="AX1038" s="14" t="s">
        <v>72</v>
      </c>
      <c r="AY1038" s="247" t="s">
        <v>128</v>
      </c>
    </row>
    <row r="1039" s="16" customFormat="1">
      <c r="A1039" s="16"/>
      <c r="B1039" s="259"/>
      <c r="C1039" s="260"/>
      <c r="D1039" s="220" t="s">
        <v>141</v>
      </c>
      <c r="E1039" s="261" t="s">
        <v>19</v>
      </c>
      <c r="F1039" s="262" t="s">
        <v>187</v>
      </c>
      <c r="G1039" s="260"/>
      <c r="H1039" s="263">
        <v>141.106</v>
      </c>
      <c r="I1039" s="264"/>
      <c r="J1039" s="260"/>
      <c r="K1039" s="260"/>
      <c r="L1039" s="265"/>
      <c r="M1039" s="266"/>
      <c r="N1039" s="267"/>
      <c r="O1039" s="267"/>
      <c r="P1039" s="267"/>
      <c r="Q1039" s="267"/>
      <c r="R1039" s="267"/>
      <c r="S1039" s="267"/>
      <c r="T1039" s="268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T1039" s="269" t="s">
        <v>141</v>
      </c>
      <c r="AU1039" s="269" t="s">
        <v>82</v>
      </c>
      <c r="AV1039" s="16" t="s">
        <v>162</v>
      </c>
      <c r="AW1039" s="16" t="s">
        <v>33</v>
      </c>
      <c r="AX1039" s="16" t="s">
        <v>72</v>
      </c>
      <c r="AY1039" s="269" t="s">
        <v>128</v>
      </c>
    </row>
    <row r="1040" s="15" customFormat="1">
      <c r="A1040" s="15"/>
      <c r="B1040" s="248"/>
      <c r="C1040" s="249"/>
      <c r="D1040" s="220" t="s">
        <v>141</v>
      </c>
      <c r="E1040" s="250" t="s">
        <v>19</v>
      </c>
      <c r="F1040" s="251" t="s">
        <v>150</v>
      </c>
      <c r="G1040" s="249"/>
      <c r="H1040" s="252">
        <v>393.49500000000006</v>
      </c>
      <c r="I1040" s="253"/>
      <c r="J1040" s="249"/>
      <c r="K1040" s="249"/>
      <c r="L1040" s="254"/>
      <c r="M1040" s="255"/>
      <c r="N1040" s="256"/>
      <c r="O1040" s="256"/>
      <c r="P1040" s="256"/>
      <c r="Q1040" s="256"/>
      <c r="R1040" s="256"/>
      <c r="S1040" s="256"/>
      <c r="T1040" s="257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58" t="s">
        <v>141</v>
      </c>
      <c r="AU1040" s="258" t="s">
        <v>82</v>
      </c>
      <c r="AV1040" s="15" t="s">
        <v>129</v>
      </c>
      <c r="AW1040" s="15" t="s">
        <v>33</v>
      </c>
      <c r="AX1040" s="15" t="s">
        <v>80</v>
      </c>
      <c r="AY1040" s="258" t="s">
        <v>128</v>
      </c>
    </row>
    <row r="1041" s="2" customFormat="1" ht="16.5" customHeight="1">
      <c r="A1041" s="41"/>
      <c r="B1041" s="42"/>
      <c r="C1041" s="207" t="s">
        <v>714</v>
      </c>
      <c r="D1041" s="207" t="s">
        <v>131</v>
      </c>
      <c r="E1041" s="208" t="s">
        <v>715</v>
      </c>
      <c r="F1041" s="209" t="s">
        <v>716</v>
      </c>
      <c r="G1041" s="210" t="s">
        <v>155</v>
      </c>
      <c r="H1041" s="211">
        <v>393.495</v>
      </c>
      <c r="I1041" s="212"/>
      <c r="J1041" s="213">
        <f>ROUND(I1041*H1041,2)</f>
        <v>0</v>
      </c>
      <c r="K1041" s="209" t="s">
        <v>135</v>
      </c>
      <c r="L1041" s="47"/>
      <c r="M1041" s="214" t="s">
        <v>19</v>
      </c>
      <c r="N1041" s="215" t="s">
        <v>43</v>
      </c>
      <c r="O1041" s="87"/>
      <c r="P1041" s="216">
        <f>O1041*H1041</f>
        <v>0</v>
      </c>
      <c r="Q1041" s="216">
        <v>0.001</v>
      </c>
      <c r="R1041" s="216">
        <f>Q1041*H1041</f>
        <v>0.39349500000000004</v>
      </c>
      <c r="S1041" s="216">
        <v>0.00031</v>
      </c>
      <c r="T1041" s="217">
        <f>S1041*H1041</f>
        <v>0.12198345000000001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18" t="s">
        <v>147</v>
      </c>
      <c r="AT1041" s="218" t="s">
        <v>131</v>
      </c>
      <c r="AU1041" s="218" t="s">
        <v>82</v>
      </c>
      <c r="AY1041" s="20" t="s">
        <v>128</v>
      </c>
      <c r="BE1041" s="219">
        <f>IF(N1041="základní",J1041,0)</f>
        <v>0</v>
      </c>
      <c r="BF1041" s="219">
        <f>IF(N1041="snížená",J1041,0)</f>
        <v>0</v>
      </c>
      <c r="BG1041" s="219">
        <f>IF(N1041="zákl. přenesená",J1041,0)</f>
        <v>0</v>
      </c>
      <c r="BH1041" s="219">
        <f>IF(N1041="sníž. přenesená",J1041,0)</f>
        <v>0</v>
      </c>
      <c r="BI1041" s="219">
        <f>IF(N1041="nulová",J1041,0)</f>
        <v>0</v>
      </c>
      <c r="BJ1041" s="20" t="s">
        <v>80</v>
      </c>
      <c r="BK1041" s="219">
        <f>ROUND(I1041*H1041,2)</f>
        <v>0</v>
      </c>
      <c r="BL1041" s="20" t="s">
        <v>147</v>
      </c>
      <c r="BM1041" s="218" t="s">
        <v>717</v>
      </c>
    </row>
    <row r="1042" s="2" customFormat="1">
      <c r="A1042" s="41"/>
      <c r="B1042" s="42"/>
      <c r="C1042" s="43"/>
      <c r="D1042" s="220" t="s">
        <v>137</v>
      </c>
      <c r="E1042" s="43"/>
      <c r="F1042" s="221" t="s">
        <v>718</v>
      </c>
      <c r="G1042" s="43"/>
      <c r="H1042" s="43"/>
      <c r="I1042" s="222"/>
      <c r="J1042" s="43"/>
      <c r="K1042" s="43"/>
      <c r="L1042" s="47"/>
      <c r="M1042" s="223"/>
      <c r="N1042" s="224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T1042" s="20" t="s">
        <v>137</v>
      </c>
      <c r="AU1042" s="20" t="s">
        <v>82</v>
      </c>
    </row>
    <row r="1043" s="2" customFormat="1">
      <c r="A1043" s="41"/>
      <c r="B1043" s="42"/>
      <c r="C1043" s="43"/>
      <c r="D1043" s="225" t="s">
        <v>139</v>
      </c>
      <c r="E1043" s="43"/>
      <c r="F1043" s="226" t="s">
        <v>719</v>
      </c>
      <c r="G1043" s="43"/>
      <c r="H1043" s="43"/>
      <c r="I1043" s="222"/>
      <c r="J1043" s="43"/>
      <c r="K1043" s="43"/>
      <c r="L1043" s="47"/>
      <c r="M1043" s="223"/>
      <c r="N1043" s="224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20" t="s">
        <v>139</v>
      </c>
      <c r="AU1043" s="20" t="s">
        <v>82</v>
      </c>
    </row>
    <row r="1044" s="13" customFormat="1">
      <c r="A1044" s="13"/>
      <c r="B1044" s="227"/>
      <c r="C1044" s="228"/>
      <c r="D1044" s="220" t="s">
        <v>141</v>
      </c>
      <c r="E1044" s="229" t="s">
        <v>19</v>
      </c>
      <c r="F1044" s="230" t="s">
        <v>144</v>
      </c>
      <c r="G1044" s="228"/>
      <c r="H1044" s="229" t="s">
        <v>19</v>
      </c>
      <c r="I1044" s="231"/>
      <c r="J1044" s="228"/>
      <c r="K1044" s="228"/>
      <c r="L1044" s="232"/>
      <c r="M1044" s="233"/>
      <c r="N1044" s="234"/>
      <c r="O1044" s="234"/>
      <c r="P1044" s="234"/>
      <c r="Q1044" s="234"/>
      <c r="R1044" s="234"/>
      <c r="S1044" s="234"/>
      <c r="T1044" s="235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6" t="s">
        <v>141</v>
      </c>
      <c r="AU1044" s="236" t="s">
        <v>82</v>
      </c>
      <c r="AV1044" s="13" t="s">
        <v>80</v>
      </c>
      <c r="AW1044" s="13" t="s">
        <v>33</v>
      </c>
      <c r="AX1044" s="13" t="s">
        <v>72</v>
      </c>
      <c r="AY1044" s="236" t="s">
        <v>128</v>
      </c>
    </row>
    <row r="1045" s="14" customFormat="1">
      <c r="A1045" s="14"/>
      <c r="B1045" s="237"/>
      <c r="C1045" s="238"/>
      <c r="D1045" s="220" t="s">
        <v>141</v>
      </c>
      <c r="E1045" s="239" t="s">
        <v>19</v>
      </c>
      <c r="F1045" s="240" t="s">
        <v>707</v>
      </c>
      <c r="G1045" s="238"/>
      <c r="H1045" s="241">
        <v>110.38500000000001</v>
      </c>
      <c r="I1045" s="242"/>
      <c r="J1045" s="238"/>
      <c r="K1045" s="238"/>
      <c r="L1045" s="243"/>
      <c r="M1045" s="244"/>
      <c r="N1045" s="245"/>
      <c r="O1045" s="245"/>
      <c r="P1045" s="245"/>
      <c r="Q1045" s="245"/>
      <c r="R1045" s="245"/>
      <c r="S1045" s="245"/>
      <c r="T1045" s="24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7" t="s">
        <v>141</v>
      </c>
      <c r="AU1045" s="247" t="s">
        <v>82</v>
      </c>
      <c r="AV1045" s="14" t="s">
        <v>82</v>
      </c>
      <c r="AW1045" s="14" t="s">
        <v>33</v>
      </c>
      <c r="AX1045" s="14" t="s">
        <v>72</v>
      </c>
      <c r="AY1045" s="247" t="s">
        <v>128</v>
      </c>
    </row>
    <row r="1046" s="16" customFormat="1">
      <c r="A1046" s="16"/>
      <c r="B1046" s="259"/>
      <c r="C1046" s="260"/>
      <c r="D1046" s="220" t="s">
        <v>141</v>
      </c>
      <c r="E1046" s="261" t="s">
        <v>19</v>
      </c>
      <c r="F1046" s="262" t="s">
        <v>187</v>
      </c>
      <c r="G1046" s="260"/>
      <c r="H1046" s="263">
        <v>110.38500000000001</v>
      </c>
      <c r="I1046" s="264"/>
      <c r="J1046" s="260"/>
      <c r="K1046" s="260"/>
      <c r="L1046" s="265"/>
      <c r="M1046" s="266"/>
      <c r="N1046" s="267"/>
      <c r="O1046" s="267"/>
      <c r="P1046" s="267"/>
      <c r="Q1046" s="267"/>
      <c r="R1046" s="267"/>
      <c r="S1046" s="267"/>
      <c r="T1046" s="268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69" t="s">
        <v>141</v>
      </c>
      <c r="AU1046" s="269" t="s">
        <v>82</v>
      </c>
      <c r="AV1046" s="16" t="s">
        <v>162</v>
      </c>
      <c r="AW1046" s="16" t="s">
        <v>33</v>
      </c>
      <c r="AX1046" s="16" t="s">
        <v>72</v>
      </c>
      <c r="AY1046" s="269" t="s">
        <v>128</v>
      </c>
    </row>
    <row r="1047" s="13" customFormat="1">
      <c r="A1047" s="13"/>
      <c r="B1047" s="227"/>
      <c r="C1047" s="228"/>
      <c r="D1047" s="220" t="s">
        <v>141</v>
      </c>
      <c r="E1047" s="229" t="s">
        <v>19</v>
      </c>
      <c r="F1047" s="230" t="s">
        <v>146</v>
      </c>
      <c r="G1047" s="228"/>
      <c r="H1047" s="229" t="s">
        <v>19</v>
      </c>
      <c r="I1047" s="231"/>
      <c r="J1047" s="228"/>
      <c r="K1047" s="228"/>
      <c r="L1047" s="232"/>
      <c r="M1047" s="233"/>
      <c r="N1047" s="234"/>
      <c r="O1047" s="234"/>
      <c r="P1047" s="234"/>
      <c r="Q1047" s="234"/>
      <c r="R1047" s="234"/>
      <c r="S1047" s="234"/>
      <c r="T1047" s="235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6" t="s">
        <v>141</v>
      </c>
      <c r="AU1047" s="236" t="s">
        <v>82</v>
      </c>
      <c r="AV1047" s="13" t="s">
        <v>80</v>
      </c>
      <c r="AW1047" s="13" t="s">
        <v>33</v>
      </c>
      <c r="AX1047" s="13" t="s">
        <v>72</v>
      </c>
      <c r="AY1047" s="236" t="s">
        <v>128</v>
      </c>
    </row>
    <row r="1048" s="14" customFormat="1">
      <c r="A1048" s="14"/>
      <c r="B1048" s="237"/>
      <c r="C1048" s="238"/>
      <c r="D1048" s="220" t="s">
        <v>141</v>
      </c>
      <c r="E1048" s="239" t="s">
        <v>19</v>
      </c>
      <c r="F1048" s="240" t="s">
        <v>160</v>
      </c>
      <c r="G1048" s="238"/>
      <c r="H1048" s="241">
        <v>22.219999999999999</v>
      </c>
      <c r="I1048" s="242"/>
      <c r="J1048" s="238"/>
      <c r="K1048" s="238"/>
      <c r="L1048" s="243"/>
      <c r="M1048" s="244"/>
      <c r="N1048" s="245"/>
      <c r="O1048" s="245"/>
      <c r="P1048" s="245"/>
      <c r="Q1048" s="245"/>
      <c r="R1048" s="245"/>
      <c r="S1048" s="245"/>
      <c r="T1048" s="246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7" t="s">
        <v>141</v>
      </c>
      <c r="AU1048" s="247" t="s">
        <v>82</v>
      </c>
      <c r="AV1048" s="14" t="s">
        <v>82</v>
      </c>
      <c r="AW1048" s="14" t="s">
        <v>33</v>
      </c>
      <c r="AX1048" s="14" t="s">
        <v>72</v>
      </c>
      <c r="AY1048" s="247" t="s">
        <v>128</v>
      </c>
    </row>
    <row r="1049" s="14" customFormat="1">
      <c r="A1049" s="14"/>
      <c r="B1049" s="237"/>
      <c r="C1049" s="238"/>
      <c r="D1049" s="220" t="s">
        <v>141</v>
      </c>
      <c r="E1049" s="239" t="s">
        <v>19</v>
      </c>
      <c r="F1049" s="240" t="s">
        <v>189</v>
      </c>
      <c r="G1049" s="238"/>
      <c r="H1049" s="241">
        <v>56.119999999999997</v>
      </c>
      <c r="I1049" s="242"/>
      <c r="J1049" s="238"/>
      <c r="K1049" s="238"/>
      <c r="L1049" s="243"/>
      <c r="M1049" s="244"/>
      <c r="N1049" s="245"/>
      <c r="O1049" s="245"/>
      <c r="P1049" s="245"/>
      <c r="Q1049" s="245"/>
      <c r="R1049" s="245"/>
      <c r="S1049" s="245"/>
      <c r="T1049" s="24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7" t="s">
        <v>141</v>
      </c>
      <c r="AU1049" s="247" t="s">
        <v>82</v>
      </c>
      <c r="AV1049" s="14" t="s">
        <v>82</v>
      </c>
      <c r="AW1049" s="14" t="s">
        <v>33</v>
      </c>
      <c r="AX1049" s="14" t="s">
        <v>72</v>
      </c>
      <c r="AY1049" s="247" t="s">
        <v>128</v>
      </c>
    </row>
    <row r="1050" s="14" customFormat="1">
      <c r="A1050" s="14"/>
      <c r="B1050" s="237"/>
      <c r="C1050" s="238"/>
      <c r="D1050" s="220" t="s">
        <v>141</v>
      </c>
      <c r="E1050" s="239" t="s">
        <v>19</v>
      </c>
      <c r="F1050" s="240" t="s">
        <v>190</v>
      </c>
      <c r="G1050" s="238"/>
      <c r="H1050" s="241">
        <v>16.882000000000001</v>
      </c>
      <c r="I1050" s="242"/>
      <c r="J1050" s="238"/>
      <c r="K1050" s="238"/>
      <c r="L1050" s="243"/>
      <c r="M1050" s="244"/>
      <c r="N1050" s="245"/>
      <c r="O1050" s="245"/>
      <c r="P1050" s="245"/>
      <c r="Q1050" s="245"/>
      <c r="R1050" s="245"/>
      <c r="S1050" s="245"/>
      <c r="T1050" s="24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7" t="s">
        <v>141</v>
      </c>
      <c r="AU1050" s="247" t="s">
        <v>82</v>
      </c>
      <c r="AV1050" s="14" t="s">
        <v>82</v>
      </c>
      <c r="AW1050" s="14" t="s">
        <v>33</v>
      </c>
      <c r="AX1050" s="14" t="s">
        <v>72</v>
      </c>
      <c r="AY1050" s="247" t="s">
        <v>128</v>
      </c>
    </row>
    <row r="1051" s="14" customFormat="1">
      <c r="A1051" s="14"/>
      <c r="B1051" s="237"/>
      <c r="C1051" s="238"/>
      <c r="D1051" s="220" t="s">
        <v>141</v>
      </c>
      <c r="E1051" s="239" t="s">
        <v>19</v>
      </c>
      <c r="F1051" s="240" t="s">
        <v>191</v>
      </c>
      <c r="G1051" s="238"/>
      <c r="H1051" s="241">
        <v>9.6140000000000008</v>
      </c>
      <c r="I1051" s="242"/>
      <c r="J1051" s="238"/>
      <c r="K1051" s="238"/>
      <c r="L1051" s="243"/>
      <c r="M1051" s="244"/>
      <c r="N1051" s="245"/>
      <c r="O1051" s="245"/>
      <c r="P1051" s="245"/>
      <c r="Q1051" s="245"/>
      <c r="R1051" s="245"/>
      <c r="S1051" s="245"/>
      <c r="T1051" s="24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7" t="s">
        <v>141</v>
      </c>
      <c r="AU1051" s="247" t="s">
        <v>82</v>
      </c>
      <c r="AV1051" s="14" t="s">
        <v>82</v>
      </c>
      <c r="AW1051" s="14" t="s">
        <v>33</v>
      </c>
      <c r="AX1051" s="14" t="s">
        <v>72</v>
      </c>
      <c r="AY1051" s="247" t="s">
        <v>128</v>
      </c>
    </row>
    <row r="1052" s="14" customFormat="1">
      <c r="A1052" s="14"/>
      <c r="B1052" s="237"/>
      <c r="C1052" s="238"/>
      <c r="D1052" s="220" t="s">
        <v>141</v>
      </c>
      <c r="E1052" s="239" t="s">
        <v>19</v>
      </c>
      <c r="F1052" s="240" t="s">
        <v>192</v>
      </c>
      <c r="G1052" s="238"/>
      <c r="H1052" s="241">
        <v>37.167999999999999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7" t="s">
        <v>141</v>
      </c>
      <c r="AU1052" s="247" t="s">
        <v>82</v>
      </c>
      <c r="AV1052" s="14" t="s">
        <v>82</v>
      </c>
      <c r="AW1052" s="14" t="s">
        <v>33</v>
      </c>
      <c r="AX1052" s="14" t="s">
        <v>72</v>
      </c>
      <c r="AY1052" s="247" t="s">
        <v>128</v>
      </c>
    </row>
    <row r="1053" s="16" customFormat="1">
      <c r="A1053" s="16"/>
      <c r="B1053" s="259"/>
      <c r="C1053" s="260"/>
      <c r="D1053" s="220" t="s">
        <v>141</v>
      </c>
      <c r="E1053" s="261" t="s">
        <v>19</v>
      </c>
      <c r="F1053" s="262" t="s">
        <v>187</v>
      </c>
      <c r="G1053" s="260"/>
      <c r="H1053" s="263">
        <v>142.00400000000002</v>
      </c>
      <c r="I1053" s="264"/>
      <c r="J1053" s="260"/>
      <c r="K1053" s="260"/>
      <c r="L1053" s="265"/>
      <c r="M1053" s="266"/>
      <c r="N1053" s="267"/>
      <c r="O1053" s="267"/>
      <c r="P1053" s="267"/>
      <c r="Q1053" s="267"/>
      <c r="R1053" s="267"/>
      <c r="S1053" s="267"/>
      <c r="T1053" s="268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T1053" s="269" t="s">
        <v>141</v>
      </c>
      <c r="AU1053" s="269" t="s">
        <v>82</v>
      </c>
      <c r="AV1053" s="16" t="s">
        <v>162</v>
      </c>
      <c r="AW1053" s="16" t="s">
        <v>33</v>
      </c>
      <c r="AX1053" s="16" t="s">
        <v>72</v>
      </c>
      <c r="AY1053" s="269" t="s">
        <v>128</v>
      </c>
    </row>
    <row r="1054" s="13" customFormat="1">
      <c r="A1054" s="13"/>
      <c r="B1054" s="227"/>
      <c r="C1054" s="228"/>
      <c r="D1054" s="220" t="s">
        <v>141</v>
      </c>
      <c r="E1054" s="229" t="s">
        <v>19</v>
      </c>
      <c r="F1054" s="230" t="s">
        <v>148</v>
      </c>
      <c r="G1054" s="228"/>
      <c r="H1054" s="229" t="s">
        <v>19</v>
      </c>
      <c r="I1054" s="231"/>
      <c r="J1054" s="228"/>
      <c r="K1054" s="228"/>
      <c r="L1054" s="232"/>
      <c r="M1054" s="233"/>
      <c r="N1054" s="234"/>
      <c r="O1054" s="234"/>
      <c r="P1054" s="234"/>
      <c r="Q1054" s="234"/>
      <c r="R1054" s="234"/>
      <c r="S1054" s="234"/>
      <c r="T1054" s="23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6" t="s">
        <v>141</v>
      </c>
      <c r="AU1054" s="236" t="s">
        <v>82</v>
      </c>
      <c r="AV1054" s="13" t="s">
        <v>80</v>
      </c>
      <c r="AW1054" s="13" t="s">
        <v>33</v>
      </c>
      <c r="AX1054" s="13" t="s">
        <v>72</v>
      </c>
      <c r="AY1054" s="236" t="s">
        <v>128</v>
      </c>
    </row>
    <row r="1055" s="14" customFormat="1">
      <c r="A1055" s="14"/>
      <c r="B1055" s="237"/>
      <c r="C1055" s="238"/>
      <c r="D1055" s="220" t="s">
        <v>141</v>
      </c>
      <c r="E1055" s="239" t="s">
        <v>19</v>
      </c>
      <c r="F1055" s="240" t="s">
        <v>161</v>
      </c>
      <c r="G1055" s="238"/>
      <c r="H1055" s="241">
        <v>22.379999999999999</v>
      </c>
      <c r="I1055" s="242"/>
      <c r="J1055" s="238"/>
      <c r="K1055" s="238"/>
      <c r="L1055" s="243"/>
      <c r="M1055" s="244"/>
      <c r="N1055" s="245"/>
      <c r="O1055" s="245"/>
      <c r="P1055" s="245"/>
      <c r="Q1055" s="245"/>
      <c r="R1055" s="245"/>
      <c r="S1055" s="245"/>
      <c r="T1055" s="24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7" t="s">
        <v>141</v>
      </c>
      <c r="AU1055" s="247" t="s">
        <v>82</v>
      </c>
      <c r="AV1055" s="14" t="s">
        <v>82</v>
      </c>
      <c r="AW1055" s="14" t="s">
        <v>33</v>
      </c>
      <c r="AX1055" s="14" t="s">
        <v>72</v>
      </c>
      <c r="AY1055" s="247" t="s">
        <v>128</v>
      </c>
    </row>
    <row r="1056" s="14" customFormat="1">
      <c r="A1056" s="14"/>
      <c r="B1056" s="237"/>
      <c r="C1056" s="238"/>
      <c r="D1056" s="220" t="s">
        <v>141</v>
      </c>
      <c r="E1056" s="239" t="s">
        <v>19</v>
      </c>
      <c r="F1056" s="240" t="s">
        <v>194</v>
      </c>
      <c r="G1056" s="238"/>
      <c r="H1056" s="241">
        <v>55.475999999999999</v>
      </c>
      <c r="I1056" s="242"/>
      <c r="J1056" s="238"/>
      <c r="K1056" s="238"/>
      <c r="L1056" s="243"/>
      <c r="M1056" s="244"/>
      <c r="N1056" s="245"/>
      <c r="O1056" s="245"/>
      <c r="P1056" s="245"/>
      <c r="Q1056" s="245"/>
      <c r="R1056" s="245"/>
      <c r="S1056" s="245"/>
      <c r="T1056" s="246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7" t="s">
        <v>141</v>
      </c>
      <c r="AU1056" s="247" t="s">
        <v>82</v>
      </c>
      <c r="AV1056" s="14" t="s">
        <v>82</v>
      </c>
      <c r="AW1056" s="14" t="s">
        <v>33</v>
      </c>
      <c r="AX1056" s="14" t="s">
        <v>72</v>
      </c>
      <c r="AY1056" s="247" t="s">
        <v>128</v>
      </c>
    </row>
    <row r="1057" s="14" customFormat="1">
      <c r="A1057" s="14"/>
      <c r="B1057" s="237"/>
      <c r="C1057" s="238"/>
      <c r="D1057" s="220" t="s">
        <v>141</v>
      </c>
      <c r="E1057" s="239" t="s">
        <v>19</v>
      </c>
      <c r="F1057" s="240" t="s">
        <v>190</v>
      </c>
      <c r="G1057" s="238"/>
      <c r="H1057" s="241">
        <v>16.882000000000001</v>
      </c>
      <c r="I1057" s="242"/>
      <c r="J1057" s="238"/>
      <c r="K1057" s="238"/>
      <c r="L1057" s="243"/>
      <c r="M1057" s="244"/>
      <c r="N1057" s="245"/>
      <c r="O1057" s="245"/>
      <c r="P1057" s="245"/>
      <c r="Q1057" s="245"/>
      <c r="R1057" s="245"/>
      <c r="S1057" s="245"/>
      <c r="T1057" s="246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7" t="s">
        <v>141</v>
      </c>
      <c r="AU1057" s="247" t="s">
        <v>82</v>
      </c>
      <c r="AV1057" s="14" t="s">
        <v>82</v>
      </c>
      <c r="AW1057" s="14" t="s">
        <v>33</v>
      </c>
      <c r="AX1057" s="14" t="s">
        <v>72</v>
      </c>
      <c r="AY1057" s="247" t="s">
        <v>128</v>
      </c>
    </row>
    <row r="1058" s="14" customFormat="1">
      <c r="A1058" s="14"/>
      <c r="B1058" s="237"/>
      <c r="C1058" s="238"/>
      <c r="D1058" s="220" t="s">
        <v>141</v>
      </c>
      <c r="E1058" s="239" t="s">
        <v>19</v>
      </c>
      <c r="F1058" s="240" t="s">
        <v>191</v>
      </c>
      <c r="G1058" s="238"/>
      <c r="H1058" s="241">
        <v>9.6140000000000008</v>
      </c>
      <c r="I1058" s="242"/>
      <c r="J1058" s="238"/>
      <c r="K1058" s="238"/>
      <c r="L1058" s="243"/>
      <c r="M1058" s="244"/>
      <c r="N1058" s="245"/>
      <c r="O1058" s="245"/>
      <c r="P1058" s="245"/>
      <c r="Q1058" s="245"/>
      <c r="R1058" s="245"/>
      <c r="S1058" s="245"/>
      <c r="T1058" s="24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7" t="s">
        <v>141</v>
      </c>
      <c r="AU1058" s="247" t="s">
        <v>82</v>
      </c>
      <c r="AV1058" s="14" t="s">
        <v>82</v>
      </c>
      <c r="AW1058" s="14" t="s">
        <v>33</v>
      </c>
      <c r="AX1058" s="14" t="s">
        <v>72</v>
      </c>
      <c r="AY1058" s="247" t="s">
        <v>128</v>
      </c>
    </row>
    <row r="1059" s="14" customFormat="1">
      <c r="A1059" s="14"/>
      <c r="B1059" s="237"/>
      <c r="C1059" s="238"/>
      <c r="D1059" s="220" t="s">
        <v>141</v>
      </c>
      <c r="E1059" s="239" t="s">
        <v>19</v>
      </c>
      <c r="F1059" s="240" t="s">
        <v>195</v>
      </c>
      <c r="G1059" s="238"/>
      <c r="H1059" s="241">
        <v>36.753999999999998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7" t="s">
        <v>141</v>
      </c>
      <c r="AU1059" s="247" t="s">
        <v>82</v>
      </c>
      <c r="AV1059" s="14" t="s">
        <v>82</v>
      </c>
      <c r="AW1059" s="14" t="s">
        <v>33</v>
      </c>
      <c r="AX1059" s="14" t="s">
        <v>72</v>
      </c>
      <c r="AY1059" s="247" t="s">
        <v>128</v>
      </c>
    </row>
    <row r="1060" s="16" customFormat="1">
      <c r="A1060" s="16"/>
      <c r="B1060" s="259"/>
      <c r="C1060" s="260"/>
      <c r="D1060" s="220" t="s">
        <v>141</v>
      </c>
      <c r="E1060" s="261" t="s">
        <v>19</v>
      </c>
      <c r="F1060" s="262" t="s">
        <v>187</v>
      </c>
      <c r="G1060" s="260"/>
      <c r="H1060" s="263">
        <v>141.106</v>
      </c>
      <c r="I1060" s="264"/>
      <c r="J1060" s="260"/>
      <c r="K1060" s="260"/>
      <c r="L1060" s="265"/>
      <c r="M1060" s="266"/>
      <c r="N1060" s="267"/>
      <c r="O1060" s="267"/>
      <c r="P1060" s="267"/>
      <c r="Q1060" s="267"/>
      <c r="R1060" s="267"/>
      <c r="S1060" s="267"/>
      <c r="T1060" s="268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69" t="s">
        <v>141</v>
      </c>
      <c r="AU1060" s="269" t="s">
        <v>82</v>
      </c>
      <c r="AV1060" s="16" t="s">
        <v>162</v>
      </c>
      <c r="AW1060" s="16" t="s">
        <v>33</v>
      </c>
      <c r="AX1060" s="16" t="s">
        <v>72</v>
      </c>
      <c r="AY1060" s="269" t="s">
        <v>128</v>
      </c>
    </row>
    <row r="1061" s="15" customFormat="1">
      <c r="A1061" s="15"/>
      <c r="B1061" s="248"/>
      <c r="C1061" s="249"/>
      <c r="D1061" s="220" t="s">
        <v>141</v>
      </c>
      <c r="E1061" s="250" t="s">
        <v>19</v>
      </c>
      <c r="F1061" s="251" t="s">
        <v>150</v>
      </c>
      <c r="G1061" s="249"/>
      <c r="H1061" s="252">
        <v>393.49500000000006</v>
      </c>
      <c r="I1061" s="253"/>
      <c r="J1061" s="249"/>
      <c r="K1061" s="249"/>
      <c r="L1061" s="254"/>
      <c r="M1061" s="255"/>
      <c r="N1061" s="256"/>
      <c r="O1061" s="256"/>
      <c r="P1061" s="256"/>
      <c r="Q1061" s="256"/>
      <c r="R1061" s="256"/>
      <c r="S1061" s="256"/>
      <c r="T1061" s="257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58" t="s">
        <v>141</v>
      </c>
      <c r="AU1061" s="258" t="s">
        <v>82</v>
      </c>
      <c r="AV1061" s="15" t="s">
        <v>129</v>
      </c>
      <c r="AW1061" s="15" t="s">
        <v>33</v>
      </c>
      <c r="AX1061" s="15" t="s">
        <v>80</v>
      </c>
      <c r="AY1061" s="258" t="s">
        <v>128</v>
      </c>
    </row>
    <row r="1062" s="2" customFormat="1" ht="24.15" customHeight="1">
      <c r="A1062" s="41"/>
      <c r="B1062" s="42"/>
      <c r="C1062" s="207" t="s">
        <v>720</v>
      </c>
      <c r="D1062" s="207" t="s">
        <v>131</v>
      </c>
      <c r="E1062" s="208" t="s">
        <v>721</v>
      </c>
      <c r="F1062" s="209" t="s">
        <v>722</v>
      </c>
      <c r="G1062" s="210" t="s">
        <v>155</v>
      </c>
      <c r="H1062" s="211">
        <v>393.495</v>
      </c>
      <c r="I1062" s="212"/>
      <c r="J1062" s="213">
        <f>ROUND(I1062*H1062,2)</f>
        <v>0</v>
      </c>
      <c r="K1062" s="209" t="s">
        <v>135</v>
      </c>
      <c r="L1062" s="47"/>
      <c r="M1062" s="214" t="s">
        <v>19</v>
      </c>
      <c r="N1062" s="215" t="s">
        <v>43</v>
      </c>
      <c r="O1062" s="87"/>
      <c r="P1062" s="216">
        <f>O1062*H1062</f>
        <v>0</v>
      </c>
      <c r="Q1062" s="216">
        <v>0</v>
      </c>
      <c r="R1062" s="216">
        <f>Q1062*H1062</f>
        <v>0</v>
      </c>
      <c r="S1062" s="216">
        <v>0</v>
      </c>
      <c r="T1062" s="217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18" t="s">
        <v>147</v>
      </c>
      <c r="AT1062" s="218" t="s">
        <v>131</v>
      </c>
      <c r="AU1062" s="218" t="s">
        <v>82</v>
      </c>
      <c r="AY1062" s="20" t="s">
        <v>128</v>
      </c>
      <c r="BE1062" s="219">
        <f>IF(N1062="základní",J1062,0)</f>
        <v>0</v>
      </c>
      <c r="BF1062" s="219">
        <f>IF(N1062="snížená",J1062,0)</f>
        <v>0</v>
      </c>
      <c r="BG1062" s="219">
        <f>IF(N1062="zákl. přenesená",J1062,0)</f>
        <v>0</v>
      </c>
      <c r="BH1062" s="219">
        <f>IF(N1062="sníž. přenesená",J1062,0)</f>
        <v>0</v>
      </c>
      <c r="BI1062" s="219">
        <f>IF(N1062="nulová",J1062,0)</f>
        <v>0</v>
      </c>
      <c r="BJ1062" s="20" t="s">
        <v>80</v>
      </c>
      <c r="BK1062" s="219">
        <f>ROUND(I1062*H1062,2)</f>
        <v>0</v>
      </c>
      <c r="BL1062" s="20" t="s">
        <v>147</v>
      </c>
      <c r="BM1062" s="218" t="s">
        <v>723</v>
      </c>
    </row>
    <row r="1063" s="2" customFormat="1">
      <c r="A1063" s="41"/>
      <c r="B1063" s="42"/>
      <c r="C1063" s="43"/>
      <c r="D1063" s="220" t="s">
        <v>137</v>
      </c>
      <c r="E1063" s="43"/>
      <c r="F1063" s="221" t="s">
        <v>724</v>
      </c>
      <c r="G1063" s="43"/>
      <c r="H1063" s="43"/>
      <c r="I1063" s="222"/>
      <c r="J1063" s="43"/>
      <c r="K1063" s="43"/>
      <c r="L1063" s="47"/>
      <c r="M1063" s="223"/>
      <c r="N1063" s="224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20" t="s">
        <v>137</v>
      </c>
      <c r="AU1063" s="20" t="s">
        <v>82</v>
      </c>
    </row>
    <row r="1064" s="2" customFormat="1">
      <c r="A1064" s="41"/>
      <c r="B1064" s="42"/>
      <c r="C1064" s="43"/>
      <c r="D1064" s="225" t="s">
        <v>139</v>
      </c>
      <c r="E1064" s="43"/>
      <c r="F1064" s="226" t="s">
        <v>725</v>
      </c>
      <c r="G1064" s="43"/>
      <c r="H1064" s="43"/>
      <c r="I1064" s="222"/>
      <c r="J1064" s="43"/>
      <c r="K1064" s="43"/>
      <c r="L1064" s="47"/>
      <c r="M1064" s="223"/>
      <c r="N1064" s="224"/>
      <c r="O1064" s="87"/>
      <c r="P1064" s="87"/>
      <c r="Q1064" s="87"/>
      <c r="R1064" s="87"/>
      <c r="S1064" s="87"/>
      <c r="T1064" s="88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T1064" s="20" t="s">
        <v>139</v>
      </c>
      <c r="AU1064" s="20" t="s">
        <v>82</v>
      </c>
    </row>
    <row r="1065" s="13" customFormat="1">
      <c r="A1065" s="13"/>
      <c r="B1065" s="227"/>
      <c r="C1065" s="228"/>
      <c r="D1065" s="220" t="s">
        <v>141</v>
      </c>
      <c r="E1065" s="229" t="s">
        <v>19</v>
      </c>
      <c r="F1065" s="230" t="s">
        <v>144</v>
      </c>
      <c r="G1065" s="228"/>
      <c r="H1065" s="229" t="s">
        <v>19</v>
      </c>
      <c r="I1065" s="231"/>
      <c r="J1065" s="228"/>
      <c r="K1065" s="228"/>
      <c r="L1065" s="232"/>
      <c r="M1065" s="233"/>
      <c r="N1065" s="234"/>
      <c r="O1065" s="234"/>
      <c r="P1065" s="234"/>
      <c r="Q1065" s="234"/>
      <c r="R1065" s="234"/>
      <c r="S1065" s="234"/>
      <c r="T1065" s="23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6" t="s">
        <v>141</v>
      </c>
      <c r="AU1065" s="236" t="s">
        <v>82</v>
      </c>
      <c r="AV1065" s="13" t="s">
        <v>80</v>
      </c>
      <c r="AW1065" s="13" t="s">
        <v>33</v>
      </c>
      <c r="AX1065" s="13" t="s">
        <v>72</v>
      </c>
      <c r="AY1065" s="236" t="s">
        <v>128</v>
      </c>
    </row>
    <row r="1066" s="14" customFormat="1">
      <c r="A1066" s="14"/>
      <c r="B1066" s="237"/>
      <c r="C1066" s="238"/>
      <c r="D1066" s="220" t="s">
        <v>141</v>
      </c>
      <c r="E1066" s="239" t="s">
        <v>19</v>
      </c>
      <c r="F1066" s="240" t="s">
        <v>707</v>
      </c>
      <c r="G1066" s="238"/>
      <c r="H1066" s="241">
        <v>110.38500000000001</v>
      </c>
      <c r="I1066" s="242"/>
      <c r="J1066" s="238"/>
      <c r="K1066" s="238"/>
      <c r="L1066" s="243"/>
      <c r="M1066" s="244"/>
      <c r="N1066" s="245"/>
      <c r="O1066" s="245"/>
      <c r="P1066" s="245"/>
      <c r="Q1066" s="245"/>
      <c r="R1066" s="245"/>
      <c r="S1066" s="245"/>
      <c r="T1066" s="246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7" t="s">
        <v>141</v>
      </c>
      <c r="AU1066" s="247" t="s">
        <v>82</v>
      </c>
      <c r="AV1066" s="14" t="s">
        <v>82</v>
      </c>
      <c r="AW1066" s="14" t="s">
        <v>33</v>
      </c>
      <c r="AX1066" s="14" t="s">
        <v>72</v>
      </c>
      <c r="AY1066" s="247" t="s">
        <v>128</v>
      </c>
    </row>
    <row r="1067" s="16" customFormat="1">
      <c r="A1067" s="16"/>
      <c r="B1067" s="259"/>
      <c r="C1067" s="260"/>
      <c r="D1067" s="220" t="s">
        <v>141</v>
      </c>
      <c r="E1067" s="261" t="s">
        <v>19</v>
      </c>
      <c r="F1067" s="262" t="s">
        <v>187</v>
      </c>
      <c r="G1067" s="260"/>
      <c r="H1067" s="263">
        <v>110.38500000000001</v>
      </c>
      <c r="I1067" s="264"/>
      <c r="J1067" s="260"/>
      <c r="K1067" s="260"/>
      <c r="L1067" s="265"/>
      <c r="M1067" s="266"/>
      <c r="N1067" s="267"/>
      <c r="O1067" s="267"/>
      <c r="P1067" s="267"/>
      <c r="Q1067" s="267"/>
      <c r="R1067" s="267"/>
      <c r="S1067" s="267"/>
      <c r="T1067" s="268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T1067" s="269" t="s">
        <v>141</v>
      </c>
      <c r="AU1067" s="269" t="s">
        <v>82</v>
      </c>
      <c r="AV1067" s="16" t="s">
        <v>162</v>
      </c>
      <c r="AW1067" s="16" t="s">
        <v>33</v>
      </c>
      <c r="AX1067" s="16" t="s">
        <v>72</v>
      </c>
      <c r="AY1067" s="269" t="s">
        <v>128</v>
      </c>
    </row>
    <row r="1068" s="13" customFormat="1">
      <c r="A1068" s="13"/>
      <c r="B1068" s="227"/>
      <c r="C1068" s="228"/>
      <c r="D1068" s="220" t="s">
        <v>141</v>
      </c>
      <c r="E1068" s="229" t="s">
        <v>19</v>
      </c>
      <c r="F1068" s="230" t="s">
        <v>146</v>
      </c>
      <c r="G1068" s="228"/>
      <c r="H1068" s="229" t="s">
        <v>19</v>
      </c>
      <c r="I1068" s="231"/>
      <c r="J1068" s="228"/>
      <c r="K1068" s="228"/>
      <c r="L1068" s="232"/>
      <c r="M1068" s="233"/>
      <c r="N1068" s="234"/>
      <c r="O1068" s="234"/>
      <c r="P1068" s="234"/>
      <c r="Q1068" s="234"/>
      <c r="R1068" s="234"/>
      <c r="S1068" s="234"/>
      <c r="T1068" s="235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6" t="s">
        <v>141</v>
      </c>
      <c r="AU1068" s="236" t="s">
        <v>82</v>
      </c>
      <c r="AV1068" s="13" t="s">
        <v>80</v>
      </c>
      <c r="AW1068" s="13" t="s">
        <v>33</v>
      </c>
      <c r="AX1068" s="13" t="s">
        <v>72</v>
      </c>
      <c r="AY1068" s="236" t="s">
        <v>128</v>
      </c>
    </row>
    <row r="1069" s="14" customFormat="1">
      <c r="A1069" s="14"/>
      <c r="B1069" s="237"/>
      <c r="C1069" s="238"/>
      <c r="D1069" s="220" t="s">
        <v>141</v>
      </c>
      <c r="E1069" s="239" t="s">
        <v>19</v>
      </c>
      <c r="F1069" s="240" t="s">
        <v>160</v>
      </c>
      <c r="G1069" s="238"/>
      <c r="H1069" s="241">
        <v>22.219999999999999</v>
      </c>
      <c r="I1069" s="242"/>
      <c r="J1069" s="238"/>
      <c r="K1069" s="238"/>
      <c r="L1069" s="243"/>
      <c r="M1069" s="244"/>
      <c r="N1069" s="245"/>
      <c r="O1069" s="245"/>
      <c r="P1069" s="245"/>
      <c r="Q1069" s="245"/>
      <c r="R1069" s="245"/>
      <c r="S1069" s="245"/>
      <c r="T1069" s="24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7" t="s">
        <v>141</v>
      </c>
      <c r="AU1069" s="247" t="s">
        <v>82</v>
      </c>
      <c r="AV1069" s="14" t="s">
        <v>82</v>
      </c>
      <c r="AW1069" s="14" t="s">
        <v>33</v>
      </c>
      <c r="AX1069" s="14" t="s">
        <v>72</v>
      </c>
      <c r="AY1069" s="247" t="s">
        <v>128</v>
      </c>
    </row>
    <row r="1070" s="14" customFormat="1">
      <c r="A1070" s="14"/>
      <c r="B1070" s="237"/>
      <c r="C1070" s="238"/>
      <c r="D1070" s="220" t="s">
        <v>141</v>
      </c>
      <c r="E1070" s="239" t="s">
        <v>19</v>
      </c>
      <c r="F1070" s="240" t="s">
        <v>189</v>
      </c>
      <c r="G1070" s="238"/>
      <c r="H1070" s="241">
        <v>56.119999999999997</v>
      </c>
      <c r="I1070" s="242"/>
      <c r="J1070" s="238"/>
      <c r="K1070" s="238"/>
      <c r="L1070" s="243"/>
      <c r="M1070" s="244"/>
      <c r="N1070" s="245"/>
      <c r="O1070" s="245"/>
      <c r="P1070" s="245"/>
      <c r="Q1070" s="245"/>
      <c r="R1070" s="245"/>
      <c r="S1070" s="245"/>
      <c r="T1070" s="246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7" t="s">
        <v>141</v>
      </c>
      <c r="AU1070" s="247" t="s">
        <v>82</v>
      </c>
      <c r="AV1070" s="14" t="s">
        <v>82</v>
      </c>
      <c r="AW1070" s="14" t="s">
        <v>33</v>
      </c>
      <c r="AX1070" s="14" t="s">
        <v>72</v>
      </c>
      <c r="AY1070" s="247" t="s">
        <v>128</v>
      </c>
    </row>
    <row r="1071" s="14" customFormat="1">
      <c r="A1071" s="14"/>
      <c r="B1071" s="237"/>
      <c r="C1071" s="238"/>
      <c r="D1071" s="220" t="s">
        <v>141</v>
      </c>
      <c r="E1071" s="239" t="s">
        <v>19</v>
      </c>
      <c r="F1071" s="240" t="s">
        <v>190</v>
      </c>
      <c r="G1071" s="238"/>
      <c r="H1071" s="241">
        <v>16.882000000000001</v>
      </c>
      <c r="I1071" s="242"/>
      <c r="J1071" s="238"/>
      <c r="K1071" s="238"/>
      <c r="L1071" s="243"/>
      <c r="M1071" s="244"/>
      <c r="N1071" s="245"/>
      <c r="O1071" s="245"/>
      <c r="P1071" s="245"/>
      <c r="Q1071" s="245"/>
      <c r="R1071" s="245"/>
      <c r="S1071" s="245"/>
      <c r="T1071" s="246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7" t="s">
        <v>141</v>
      </c>
      <c r="AU1071" s="247" t="s">
        <v>82</v>
      </c>
      <c r="AV1071" s="14" t="s">
        <v>82</v>
      </c>
      <c r="AW1071" s="14" t="s">
        <v>33</v>
      </c>
      <c r="AX1071" s="14" t="s">
        <v>72</v>
      </c>
      <c r="AY1071" s="247" t="s">
        <v>128</v>
      </c>
    </row>
    <row r="1072" s="14" customFormat="1">
      <c r="A1072" s="14"/>
      <c r="B1072" s="237"/>
      <c r="C1072" s="238"/>
      <c r="D1072" s="220" t="s">
        <v>141</v>
      </c>
      <c r="E1072" s="239" t="s">
        <v>19</v>
      </c>
      <c r="F1072" s="240" t="s">
        <v>191</v>
      </c>
      <c r="G1072" s="238"/>
      <c r="H1072" s="241">
        <v>9.6140000000000008</v>
      </c>
      <c r="I1072" s="242"/>
      <c r="J1072" s="238"/>
      <c r="K1072" s="238"/>
      <c r="L1072" s="243"/>
      <c r="M1072" s="244"/>
      <c r="N1072" s="245"/>
      <c r="O1072" s="245"/>
      <c r="P1072" s="245"/>
      <c r="Q1072" s="245"/>
      <c r="R1072" s="245"/>
      <c r="S1072" s="245"/>
      <c r="T1072" s="246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7" t="s">
        <v>141</v>
      </c>
      <c r="AU1072" s="247" t="s">
        <v>82</v>
      </c>
      <c r="AV1072" s="14" t="s">
        <v>82</v>
      </c>
      <c r="AW1072" s="14" t="s">
        <v>33</v>
      </c>
      <c r="AX1072" s="14" t="s">
        <v>72</v>
      </c>
      <c r="AY1072" s="247" t="s">
        <v>128</v>
      </c>
    </row>
    <row r="1073" s="14" customFormat="1">
      <c r="A1073" s="14"/>
      <c r="B1073" s="237"/>
      <c r="C1073" s="238"/>
      <c r="D1073" s="220" t="s">
        <v>141</v>
      </c>
      <c r="E1073" s="239" t="s">
        <v>19</v>
      </c>
      <c r="F1073" s="240" t="s">
        <v>192</v>
      </c>
      <c r="G1073" s="238"/>
      <c r="H1073" s="241">
        <v>37.167999999999999</v>
      </c>
      <c r="I1073" s="242"/>
      <c r="J1073" s="238"/>
      <c r="K1073" s="238"/>
      <c r="L1073" s="243"/>
      <c r="M1073" s="244"/>
      <c r="N1073" s="245"/>
      <c r="O1073" s="245"/>
      <c r="P1073" s="245"/>
      <c r="Q1073" s="245"/>
      <c r="R1073" s="245"/>
      <c r="S1073" s="245"/>
      <c r="T1073" s="246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7" t="s">
        <v>141</v>
      </c>
      <c r="AU1073" s="247" t="s">
        <v>82</v>
      </c>
      <c r="AV1073" s="14" t="s">
        <v>82</v>
      </c>
      <c r="AW1073" s="14" t="s">
        <v>33</v>
      </c>
      <c r="AX1073" s="14" t="s">
        <v>72</v>
      </c>
      <c r="AY1073" s="247" t="s">
        <v>128</v>
      </c>
    </row>
    <row r="1074" s="16" customFormat="1">
      <c r="A1074" s="16"/>
      <c r="B1074" s="259"/>
      <c r="C1074" s="260"/>
      <c r="D1074" s="220" t="s">
        <v>141</v>
      </c>
      <c r="E1074" s="261" t="s">
        <v>19</v>
      </c>
      <c r="F1074" s="262" t="s">
        <v>187</v>
      </c>
      <c r="G1074" s="260"/>
      <c r="H1074" s="263">
        <v>142.00400000000002</v>
      </c>
      <c r="I1074" s="264"/>
      <c r="J1074" s="260"/>
      <c r="K1074" s="260"/>
      <c r="L1074" s="265"/>
      <c r="M1074" s="266"/>
      <c r="N1074" s="267"/>
      <c r="O1074" s="267"/>
      <c r="P1074" s="267"/>
      <c r="Q1074" s="267"/>
      <c r="R1074" s="267"/>
      <c r="S1074" s="267"/>
      <c r="T1074" s="268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T1074" s="269" t="s">
        <v>141</v>
      </c>
      <c r="AU1074" s="269" t="s">
        <v>82</v>
      </c>
      <c r="AV1074" s="16" t="s">
        <v>162</v>
      </c>
      <c r="AW1074" s="16" t="s">
        <v>33</v>
      </c>
      <c r="AX1074" s="16" t="s">
        <v>72</v>
      </c>
      <c r="AY1074" s="269" t="s">
        <v>128</v>
      </c>
    </row>
    <row r="1075" s="13" customFormat="1">
      <c r="A1075" s="13"/>
      <c r="B1075" s="227"/>
      <c r="C1075" s="228"/>
      <c r="D1075" s="220" t="s">
        <v>141</v>
      </c>
      <c r="E1075" s="229" t="s">
        <v>19</v>
      </c>
      <c r="F1075" s="230" t="s">
        <v>148</v>
      </c>
      <c r="G1075" s="228"/>
      <c r="H1075" s="229" t="s">
        <v>19</v>
      </c>
      <c r="I1075" s="231"/>
      <c r="J1075" s="228"/>
      <c r="K1075" s="228"/>
      <c r="L1075" s="232"/>
      <c r="M1075" s="233"/>
      <c r="N1075" s="234"/>
      <c r="O1075" s="234"/>
      <c r="P1075" s="234"/>
      <c r="Q1075" s="234"/>
      <c r="R1075" s="234"/>
      <c r="S1075" s="234"/>
      <c r="T1075" s="235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6" t="s">
        <v>141</v>
      </c>
      <c r="AU1075" s="236" t="s">
        <v>82</v>
      </c>
      <c r="AV1075" s="13" t="s">
        <v>80</v>
      </c>
      <c r="AW1075" s="13" t="s">
        <v>33</v>
      </c>
      <c r="AX1075" s="13" t="s">
        <v>72</v>
      </c>
      <c r="AY1075" s="236" t="s">
        <v>128</v>
      </c>
    </row>
    <row r="1076" s="14" customFormat="1">
      <c r="A1076" s="14"/>
      <c r="B1076" s="237"/>
      <c r="C1076" s="238"/>
      <c r="D1076" s="220" t="s">
        <v>141</v>
      </c>
      <c r="E1076" s="239" t="s">
        <v>19</v>
      </c>
      <c r="F1076" s="240" t="s">
        <v>161</v>
      </c>
      <c r="G1076" s="238"/>
      <c r="H1076" s="241">
        <v>22.379999999999999</v>
      </c>
      <c r="I1076" s="242"/>
      <c r="J1076" s="238"/>
      <c r="K1076" s="238"/>
      <c r="L1076" s="243"/>
      <c r="M1076" s="244"/>
      <c r="N1076" s="245"/>
      <c r="O1076" s="245"/>
      <c r="P1076" s="245"/>
      <c r="Q1076" s="245"/>
      <c r="R1076" s="245"/>
      <c r="S1076" s="245"/>
      <c r="T1076" s="24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7" t="s">
        <v>141</v>
      </c>
      <c r="AU1076" s="247" t="s">
        <v>82</v>
      </c>
      <c r="AV1076" s="14" t="s">
        <v>82</v>
      </c>
      <c r="AW1076" s="14" t="s">
        <v>33</v>
      </c>
      <c r="AX1076" s="14" t="s">
        <v>72</v>
      </c>
      <c r="AY1076" s="247" t="s">
        <v>128</v>
      </c>
    </row>
    <row r="1077" s="14" customFormat="1">
      <c r="A1077" s="14"/>
      <c r="B1077" s="237"/>
      <c r="C1077" s="238"/>
      <c r="D1077" s="220" t="s">
        <v>141</v>
      </c>
      <c r="E1077" s="239" t="s">
        <v>19</v>
      </c>
      <c r="F1077" s="240" t="s">
        <v>194</v>
      </c>
      <c r="G1077" s="238"/>
      <c r="H1077" s="241">
        <v>55.475999999999999</v>
      </c>
      <c r="I1077" s="242"/>
      <c r="J1077" s="238"/>
      <c r="K1077" s="238"/>
      <c r="L1077" s="243"/>
      <c r="M1077" s="244"/>
      <c r="N1077" s="245"/>
      <c r="O1077" s="245"/>
      <c r="P1077" s="245"/>
      <c r="Q1077" s="245"/>
      <c r="R1077" s="245"/>
      <c r="S1077" s="245"/>
      <c r="T1077" s="246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7" t="s">
        <v>141</v>
      </c>
      <c r="AU1077" s="247" t="s">
        <v>82</v>
      </c>
      <c r="AV1077" s="14" t="s">
        <v>82</v>
      </c>
      <c r="AW1077" s="14" t="s">
        <v>33</v>
      </c>
      <c r="AX1077" s="14" t="s">
        <v>72</v>
      </c>
      <c r="AY1077" s="247" t="s">
        <v>128</v>
      </c>
    </row>
    <row r="1078" s="14" customFormat="1">
      <c r="A1078" s="14"/>
      <c r="B1078" s="237"/>
      <c r="C1078" s="238"/>
      <c r="D1078" s="220" t="s">
        <v>141</v>
      </c>
      <c r="E1078" s="239" t="s">
        <v>19</v>
      </c>
      <c r="F1078" s="240" t="s">
        <v>190</v>
      </c>
      <c r="G1078" s="238"/>
      <c r="H1078" s="241">
        <v>16.882000000000001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7" t="s">
        <v>141</v>
      </c>
      <c r="AU1078" s="247" t="s">
        <v>82</v>
      </c>
      <c r="AV1078" s="14" t="s">
        <v>82</v>
      </c>
      <c r="AW1078" s="14" t="s">
        <v>33</v>
      </c>
      <c r="AX1078" s="14" t="s">
        <v>72</v>
      </c>
      <c r="AY1078" s="247" t="s">
        <v>128</v>
      </c>
    </row>
    <row r="1079" s="14" customFormat="1">
      <c r="A1079" s="14"/>
      <c r="B1079" s="237"/>
      <c r="C1079" s="238"/>
      <c r="D1079" s="220" t="s">
        <v>141</v>
      </c>
      <c r="E1079" s="239" t="s">
        <v>19</v>
      </c>
      <c r="F1079" s="240" t="s">
        <v>191</v>
      </c>
      <c r="G1079" s="238"/>
      <c r="H1079" s="241">
        <v>9.6140000000000008</v>
      </c>
      <c r="I1079" s="242"/>
      <c r="J1079" s="238"/>
      <c r="K1079" s="238"/>
      <c r="L1079" s="243"/>
      <c r="M1079" s="244"/>
      <c r="N1079" s="245"/>
      <c r="O1079" s="245"/>
      <c r="P1079" s="245"/>
      <c r="Q1079" s="245"/>
      <c r="R1079" s="245"/>
      <c r="S1079" s="245"/>
      <c r="T1079" s="24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7" t="s">
        <v>141</v>
      </c>
      <c r="AU1079" s="247" t="s">
        <v>82</v>
      </c>
      <c r="AV1079" s="14" t="s">
        <v>82</v>
      </c>
      <c r="AW1079" s="14" t="s">
        <v>33</v>
      </c>
      <c r="AX1079" s="14" t="s">
        <v>72</v>
      </c>
      <c r="AY1079" s="247" t="s">
        <v>128</v>
      </c>
    </row>
    <row r="1080" s="14" customFormat="1">
      <c r="A1080" s="14"/>
      <c r="B1080" s="237"/>
      <c r="C1080" s="238"/>
      <c r="D1080" s="220" t="s">
        <v>141</v>
      </c>
      <c r="E1080" s="239" t="s">
        <v>19</v>
      </c>
      <c r="F1080" s="240" t="s">
        <v>195</v>
      </c>
      <c r="G1080" s="238"/>
      <c r="H1080" s="241">
        <v>36.753999999999998</v>
      </c>
      <c r="I1080" s="242"/>
      <c r="J1080" s="238"/>
      <c r="K1080" s="238"/>
      <c r="L1080" s="243"/>
      <c r="M1080" s="244"/>
      <c r="N1080" s="245"/>
      <c r="O1080" s="245"/>
      <c r="P1080" s="245"/>
      <c r="Q1080" s="245"/>
      <c r="R1080" s="245"/>
      <c r="S1080" s="245"/>
      <c r="T1080" s="24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7" t="s">
        <v>141</v>
      </c>
      <c r="AU1080" s="247" t="s">
        <v>82</v>
      </c>
      <c r="AV1080" s="14" t="s">
        <v>82</v>
      </c>
      <c r="AW1080" s="14" t="s">
        <v>33</v>
      </c>
      <c r="AX1080" s="14" t="s">
        <v>72</v>
      </c>
      <c r="AY1080" s="247" t="s">
        <v>128</v>
      </c>
    </row>
    <row r="1081" s="16" customFormat="1">
      <c r="A1081" s="16"/>
      <c r="B1081" s="259"/>
      <c r="C1081" s="260"/>
      <c r="D1081" s="220" t="s">
        <v>141</v>
      </c>
      <c r="E1081" s="261" t="s">
        <v>19</v>
      </c>
      <c r="F1081" s="262" t="s">
        <v>187</v>
      </c>
      <c r="G1081" s="260"/>
      <c r="H1081" s="263">
        <v>141.106</v>
      </c>
      <c r="I1081" s="264"/>
      <c r="J1081" s="260"/>
      <c r="K1081" s="260"/>
      <c r="L1081" s="265"/>
      <c r="M1081" s="266"/>
      <c r="N1081" s="267"/>
      <c r="O1081" s="267"/>
      <c r="P1081" s="267"/>
      <c r="Q1081" s="267"/>
      <c r="R1081" s="267"/>
      <c r="S1081" s="267"/>
      <c r="T1081" s="268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T1081" s="269" t="s">
        <v>141</v>
      </c>
      <c r="AU1081" s="269" t="s">
        <v>82</v>
      </c>
      <c r="AV1081" s="16" t="s">
        <v>162</v>
      </c>
      <c r="AW1081" s="16" t="s">
        <v>33</v>
      </c>
      <c r="AX1081" s="16" t="s">
        <v>72</v>
      </c>
      <c r="AY1081" s="269" t="s">
        <v>128</v>
      </c>
    </row>
    <row r="1082" s="15" customFormat="1">
      <c r="A1082" s="15"/>
      <c r="B1082" s="248"/>
      <c r="C1082" s="249"/>
      <c r="D1082" s="220" t="s">
        <v>141</v>
      </c>
      <c r="E1082" s="250" t="s">
        <v>19</v>
      </c>
      <c r="F1082" s="251" t="s">
        <v>150</v>
      </c>
      <c r="G1082" s="249"/>
      <c r="H1082" s="252">
        <v>393.49500000000006</v>
      </c>
      <c r="I1082" s="253"/>
      <c r="J1082" s="249"/>
      <c r="K1082" s="249"/>
      <c r="L1082" s="254"/>
      <c r="M1082" s="255"/>
      <c r="N1082" s="256"/>
      <c r="O1082" s="256"/>
      <c r="P1082" s="256"/>
      <c r="Q1082" s="256"/>
      <c r="R1082" s="256"/>
      <c r="S1082" s="256"/>
      <c r="T1082" s="257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58" t="s">
        <v>141</v>
      </c>
      <c r="AU1082" s="258" t="s">
        <v>82</v>
      </c>
      <c r="AV1082" s="15" t="s">
        <v>129</v>
      </c>
      <c r="AW1082" s="15" t="s">
        <v>33</v>
      </c>
      <c r="AX1082" s="15" t="s">
        <v>80</v>
      </c>
      <c r="AY1082" s="258" t="s">
        <v>128</v>
      </c>
    </row>
    <row r="1083" s="2" customFormat="1" ht="16.5" customHeight="1">
      <c r="A1083" s="41"/>
      <c r="B1083" s="42"/>
      <c r="C1083" s="207" t="s">
        <v>726</v>
      </c>
      <c r="D1083" s="207" t="s">
        <v>131</v>
      </c>
      <c r="E1083" s="208" t="s">
        <v>727</v>
      </c>
      <c r="F1083" s="209" t="s">
        <v>728</v>
      </c>
      <c r="G1083" s="210" t="s">
        <v>155</v>
      </c>
      <c r="H1083" s="211">
        <v>150</v>
      </c>
      <c r="I1083" s="212"/>
      <c r="J1083" s="213">
        <f>ROUND(I1083*H1083,2)</f>
        <v>0</v>
      </c>
      <c r="K1083" s="209" t="s">
        <v>135</v>
      </c>
      <c r="L1083" s="47"/>
      <c r="M1083" s="214" t="s">
        <v>19</v>
      </c>
      <c r="N1083" s="215" t="s">
        <v>43</v>
      </c>
      <c r="O1083" s="87"/>
      <c r="P1083" s="216">
        <f>O1083*H1083</f>
        <v>0</v>
      </c>
      <c r="Q1083" s="216">
        <v>0</v>
      </c>
      <c r="R1083" s="216">
        <f>Q1083*H1083</f>
        <v>0</v>
      </c>
      <c r="S1083" s="216">
        <v>3.0000000000000001E-05</v>
      </c>
      <c r="T1083" s="217">
        <f>S1083*H1083</f>
        <v>0.0045000000000000005</v>
      </c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R1083" s="218" t="s">
        <v>147</v>
      </c>
      <c r="AT1083" s="218" t="s">
        <v>131</v>
      </c>
      <c r="AU1083" s="218" t="s">
        <v>82</v>
      </c>
      <c r="AY1083" s="20" t="s">
        <v>128</v>
      </c>
      <c r="BE1083" s="219">
        <f>IF(N1083="základní",J1083,0)</f>
        <v>0</v>
      </c>
      <c r="BF1083" s="219">
        <f>IF(N1083="snížená",J1083,0)</f>
        <v>0</v>
      </c>
      <c r="BG1083" s="219">
        <f>IF(N1083="zákl. přenesená",J1083,0)</f>
        <v>0</v>
      </c>
      <c r="BH1083" s="219">
        <f>IF(N1083="sníž. přenesená",J1083,0)</f>
        <v>0</v>
      </c>
      <c r="BI1083" s="219">
        <f>IF(N1083="nulová",J1083,0)</f>
        <v>0</v>
      </c>
      <c r="BJ1083" s="20" t="s">
        <v>80</v>
      </c>
      <c r="BK1083" s="219">
        <f>ROUND(I1083*H1083,2)</f>
        <v>0</v>
      </c>
      <c r="BL1083" s="20" t="s">
        <v>147</v>
      </c>
      <c r="BM1083" s="218" t="s">
        <v>729</v>
      </c>
    </row>
    <row r="1084" s="2" customFormat="1">
      <c r="A1084" s="41"/>
      <c r="B1084" s="42"/>
      <c r="C1084" s="43"/>
      <c r="D1084" s="220" t="s">
        <v>137</v>
      </c>
      <c r="E1084" s="43"/>
      <c r="F1084" s="221" t="s">
        <v>730</v>
      </c>
      <c r="G1084" s="43"/>
      <c r="H1084" s="43"/>
      <c r="I1084" s="222"/>
      <c r="J1084" s="43"/>
      <c r="K1084" s="43"/>
      <c r="L1084" s="47"/>
      <c r="M1084" s="223"/>
      <c r="N1084" s="224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T1084" s="20" t="s">
        <v>137</v>
      </c>
      <c r="AU1084" s="20" t="s">
        <v>82</v>
      </c>
    </row>
    <row r="1085" s="2" customFormat="1">
      <c r="A1085" s="41"/>
      <c r="B1085" s="42"/>
      <c r="C1085" s="43"/>
      <c r="D1085" s="225" t="s">
        <v>139</v>
      </c>
      <c r="E1085" s="43"/>
      <c r="F1085" s="226" t="s">
        <v>731</v>
      </c>
      <c r="G1085" s="43"/>
      <c r="H1085" s="43"/>
      <c r="I1085" s="222"/>
      <c r="J1085" s="43"/>
      <c r="K1085" s="43"/>
      <c r="L1085" s="47"/>
      <c r="M1085" s="223"/>
      <c r="N1085" s="224"/>
      <c r="O1085" s="87"/>
      <c r="P1085" s="87"/>
      <c r="Q1085" s="87"/>
      <c r="R1085" s="87"/>
      <c r="S1085" s="87"/>
      <c r="T1085" s="88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T1085" s="20" t="s">
        <v>139</v>
      </c>
      <c r="AU1085" s="20" t="s">
        <v>82</v>
      </c>
    </row>
    <row r="1086" s="2" customFormat="1" ht="16.5" customHeight="1">
      <c r="A1086" s="41"/>
      <c r="B1086" s="42"/>
      <c r="C1086" s="270" t="s">
        <v>732</v>
      </c>
      <c r="D1086" s="270" t="s">
        <v>387</v>
      </c>
      <c r="E1086" s="271" t="s">
        <v>733</v>
      </c>
      <c r="F1086" s="272" t="s">
        <v>734</v>
      </c>
      <c r="G1086" s="273" t="s">
        <v>155</v>
      </c>
      <c r="H1086" s="274">
        <v>157.5</v>
      </c>
      <c r="I1086" s="275"/>
      <c r="J1086" s="276">
        <f>ROUND(I1086*H1086,2)</f>
        <v>0</v>
      </c>
      <c r="K1086" s="272" t="s">
        <v>135</v>
      </c>
      <c r="L1086" s="277"/>
      <c r="M1086" s="278" t="s">
        <v>19</v>
      </c>
      <c r="N1086" s="279" t="s">
        <v>43</v>
      </c>
      <c r="O1086" s="87"/>
      <c r="P1086" s="216">
        <f>O1086*H1086</f>
        <v>0</v>
      </c>
      <c r="Q1086" s="216">
        <v>0</v>
      </c>
      <c r="R1086" s="216">
        <f>Q1086*H1086</f>
        <v>0</v>
      </c>
      <c r="S1086" s="216">
        <v>0</v>
      </c>
      <c r="T1086" s="217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18" t="s">
        <v>390</v>
      </c>
      <c r="AT1086" s="218" t="s">
        <v>387</v>
      </c>
      <c r="AU1086" s="218" t="s">
        <v>82</v>
      </c>
      <c r="AY1086" s="20" t="s">
        <v>128</v>
      </c>
      <c r="BE1086" s="219">
        <f>IF(N1086="základní",J1086,0)</f>
        <v>0</v>
      </c>
      <c r="BF1086" s="219">
        <f>IF(N1086="snížená",J1086,0)</f>
        <v>0</v>
      </c>
      <c r="BG1086" s="219">
        <f>IF(N1086="zákl. přenesená",J1086,0)</f>
        <v>0</v>
      </c>
      <c r="BH1086" s="219">
        <f>IF(N1086="sníž. přenesená",J1086,0)</f>
        <v>0</v>
      </c>
      <c r="BI1086" s="219">
        <f>IF(N1086="nulová",J1086,0)</f>
        <v>0</v>
      </c>
      <c r="BJ1086" s="20" t="s">
        <v>80</v>
      </c>
      <c r="BK1086" s="219">
        <f>ROUND(I1086*H1086,2)</f>
        <v>0</v>
      </c>
      <c r="BL1086" s="20" t="s">
        <v>147</v>
      </c>
      <c r="BM1086" s="218" t="s">
        <v>735</v>
      </c>
    </row>
    <row r="1087" s="2" customFormat="1">
      <c r="A1087" s="41"/>
      <c r="B1087" s="42"/>
      <c r="C1087" s="43"/>
      <c r="D1087" s="220" t="s">
        <v>137</v>
      </c>
      <c r="E1087" s="43"/>
      <c r="F1087" s="221" t="s">
        <v>734</v>
      </c>
      <c r="G1087" s="43"/>
      <c r="H1087" s="43"/>
      <c r="I1087" s="222"/>
      <c r="J1087" s="43"/>
      <c r="K1087" s="43"/>
      <c r="L1087" s="47"/>
      <c r="M1087" s="223"/>
      <c r="N1087" s="224"/>
      <c r="O1087" s="87"/>
      <c r="P1087" s="87"/>
      <c r="Q1087" s="87"/>
      <c r="R1087" s="87"/>
      <c r="S1087" s="87"/>
      <c r="T1087" s="88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T1087" s="20" t="s">
        <v>137</v>
      </c>
      <c r="AU1087" s="20" t="s">
        <v>82</v>
      </c>
    </row>
    <row r="1088" s="14" customFormat="1">
      <c r="A1088" s="14"/>
      <c r="B1088" s="237"/>
      <c r="C1088" s="238"/>
      <c r="D1088" s="220" t="s">
        <v>141</v>
      </c>
      <c r="E1088" s="239" t="s">
        <v>19</v>
      </c>
      <c r="F1088" s="240" t="s">
        <v>736</v>
      </c>
      <c r="G1088" s="238"/>
      <c r="H1088" s="241">
        <v>150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7" t="s">
        <v>141</v>
      </c>
      <c r="AU1088" s="247" t="s">
        <v>82</v>
      </c>
      <c r="AV1088" s="14" t="s">
        <v>82</v>
      </c>
      <c r="AW1088" s="14" t="s">
        <v>33</v>
      </c>
      <c r="AX1088" s="14" t="s">
        <v>80</v>
      </c>
      <c r="AY1088" s="247" t="s">
        <v>128</v>
      </c>
    </row>
    <row r="1089" s="14" customFormat="1">
      <c r="A1089" s="14"/>
      <c r="B1089" s="237"/>
      <c r="C1089" s="238"/>
      <c r="D1089" s="220" t="s">
        <v>141</v>
      </c>
      <c r="E1089" s="238"/>
      <c r="F1089" s="240" t="s">
        <v>737</v>
      </c>
      <c r="G1089" s="238"/>
      <c r="H1089" s="241">
        <v>157.5</v>
      </c>
      <c r="I1089" s="242"/>
      <c r="J1089" s="238"/>
      <c r="K1089" s="238"/>
      <c r="L1089" s="243"/>
      <c r="M1089" s="244"/>
      <c r="N1089" s="245"/>
      <c r="O1089" s="245"/>
      <c r="P1089" s="245"/>
      <c r="Q1089" s="245"/>
      <c r="R1089" s="245"/>
      <c r="S1089" s="245"/>
      <c r="T1089" s="24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7" t="s">
        <v>141</v>
      </c>
      <c r="AU1089" s="247" t="s">
        <v>82</v>
      </c>
      <c r="AV1089" s="14" t="s">
        <v>82</v>
      </c>
      <c r="AW1089" s="14" t="s">
        <v>4</v>
      </c>
      <c r="AX1089" s="14" t="s">
        <v>80</v>
      </c>
      <c r="AY1089" s="247" t="s">
        <v>128</v>
      </c>
    </row>
    <row r="1090" s="2" customFormat="1" ht="21.75" customHeight="1">
      <c r="A1090" s="41"/>
      <c r="B1090" s="42"/>
      <c r="C1090" s="207" t="s">
        <v>738</v>
      </c>
      <c r="D1090" s="207" t="s">
        <v>131</v>
      </c>
      <c r="E1090" s="208" t="s">
        <v>739</v>
      </c>
      <c r="F1090" s="209" t="s">
        <v>740</v>
      </c>
      <c r="G1090" s="210" t="s">
        <v>155</v>
      </c>
      <c r="H1090" s="211">
        <v>50</v>
      </c>
      <c r="I1090" s="212"/>
      <c r="J1090" s="213">
        <f>ROUND(I1090*H1090,2)</f>
        <v>0</v>
      </c>
      <c r="K1090" s="209" t="s">
        <v>135</v>
      </c>
      <c r="L1090" s="47"/>
      <c r="M1090" s="214" t="s">
        <v>19</v>
      </c>
      <c r="N1090" s="215" t="s">
        <v>43</v>
      </c>
      <c r="O1090" s="87"/>
      <c r="P1090" s="216">
        <f>O1090*H1090</f>
        <v>0</v>
      </c>
      <c r="Q1090" s="216">
        <v>0</v>
      </c>
      <c r="R1090" s="216">
        <f>Q1090*H1090</f>
        <v>0</v>
      </c>
      <c r="S1090" s="216">
        <v>3.0000000000000001E-05</v>
      </c>
      <c r="T1090" s="217">
        <f>S1090*H1090</f>
        <v>0.0015</v>
      </c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R1090" s="218" t="s">
        <v>147</v>
      </c>
      <c r="AT1090" s="218" t="s">
        <v>131</v>
      </c>
      <c r="AU1090" s="218" t="s">
        <v>82</v>
      </c>
      <c r="AY1090" s="20" t="s">
        <v>128</v>
      </c>
      <c r="BE1090" s="219">
        <f>IF(N1090="základní",J1090,0)</f>
        <v>0</v>
      </c>
      <c r="BF1090" s="219">
        <f>IF(N1090="snížená",J1090,0)</f>
        <v>0</v>
      </c>
      <c r="BG1090" s="219">
        <f>IF(N1090="zákl. přenesená",J1090,0)</f>
        <v>0</v>
      </c>
      <c r="BH1090" s="219">
        <f>IF(N1090="sníž. přenesená",J1090,0)</f>
        <v>0</v>
      </c>
      <c r="BI1090" s="219">
        <f>IF(N1090="nulová",J1090,0)</f>
        <v>0</v>
      </c>
      <c r="BJ1090" s="20" t="s">
        <v>80</v>
      </c>
      <c r="BK1090" s="219">
        <f>ROUND(I1090*H1090,2)</f>
        <v>0</v>
      </c>
      <c r="BL1090" s="20" t="s">
        <v>147</v>
      </c>
      <c r="BM1090" s="218" t="s">
        <v>741</v>
      </c>
    </row>
    <row r="1091" s="2" customFormat="1">
      <c r="A1091" s="41"/>
      <c r="B1091" s="42"/>
      <c r="C1091" s="43"/>
      <c r="D1091" s="220" t="s">
        <v>137</v>
      </c>
      <c r="E1091" s="43"/>
      <c r="F1091" s="221" t="s">
        <v>742</v>
      </c>
      <c r="G1091" s="43"/>
      <c r="H1091" s="43"/>
      <c r="I1091" s="222"/>
      <c r="J1091" s="43"/>
      <c r="K1091" s="43"/>
      <c r="L1091" s="47"/>
      <c r="M1091" s="223"/>
      <c r="N1091" s="224"/>
      <c r="O1091" s="87"/>
      <c r="P1091" s="87"/>
      <c r="Q1091" s="87"/>
      <c r="R1091" s="87"/>
      <c r="S1091" s="87"/>
      <c r="T1091" s="88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T1091" s="20" t="s">
        <v>137</v>
      </c>
      <c r="AU1091" s="20" t="s">
        <v>82</v>
      </c>
    </row>
    <row r="1092" s="2" customFormat="1">
      <c r="A1092" s="41"/>
      <c r="B1092" s="42"/>
      <c r="C1092" s="43"/>
      <c r="D1092" s="225" t="s">
        <v>139</v>
      </c>
      <c r="E1092" s="43"/>
      <c r="F1092" s="226" t="s">
        <v>743</v>
      </c>
      <c r="G1092" s="43"/>
      <c r="H1092" s="43"/>
      <c r="I1092" s="222"/>
      <c r="J1092" s="43"/>
      <c r="K1092" s="43"/>
      <c r="L1092" s="47"/>
      <c r="M1092" s="223"/>
      <c r="N1092" s="224"/>
      <c r="O1092" s="87"/>
      <c r="P1092" s="87"/>
      <c r="Q1092" s="87"/>
      <c r="R1092" s="87"/>
      <c r="S1092" s="87"/>
      <c r="T1092" s="88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T1092" s="20" t="s">
        <v>139</v>
      </c>
      <c r="AU1092" s="20" t="s">
        <v>82</v>
      </c>
    </row>
    <row r="1093" s="2" customFormat="1" ht="16.5" customHeight="1">
      <c r="A1093" s="41"/>
      <c r="B1093" s="42"/>
      <c r="C1093" s="270" t="s">
        <v>744</v>
      </c>
      <c r="D1093" s="270" t="s">
        <v>387</v>
      </c>
      <c r="E1093" s="271" t="s">
        <v>745</v>
      </c>
      <c r="F1093" s="272" t="s">
        <v>746</v>
      </c>
      <c r="G1093" s="273" t="s">
        <v>155</v>
      </c>
      <c r="H1093" s="274">
        <v>52.5</v>
      </c>
      <c r="I1093" s="275"/>
      <c r="J1093" s="276">
        <f>ROUND(I1093*H1093,2)</f>
        <v>0</v>
      </c>
      <c r="K1093" s="272" t="s">
        <v>135</v>
      </c>
      <c r="L1093" s="277"/>
      <c r="M1093" s="278" t="s">
        <v>19</v>
      </c>
      <c r="N1093" s="279" t="s">
        <v>43</v>
      </c>
      <c r="O1093" s="87"/>
      <c r="P1093" s="216">
        <f>O1093*H1093</f>
        <v>0</v>
      </c>
      <c r="Q1093" s="216">
        <v>1.0000000000000001E-05</v>
      </c>
      <c r="R1093" s="216">
        <f>Q1093*H1093</f>
        <v>0.00052500000000000008</v>
      </c>
      <c r="S1093" s="216">
        <v>0</v>
      </c>
      <c r="T1093" s="217">
        <f>S1093*H1093</f>
        <v>0</v>
      </c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R1093" s="218" t="s">
        <v>390</v>
      </c>
      <c r="AT1093" s="218" t="s">
        <v>387</v>
      </c>
      <c r="AU1093" s="218" t="s">
        <v>82</v>
      </c>
      <c r="AY1093" s="20" t="s">
        <v>128</v>
      </c>
      <c r="BE1093" s="219">
        <f>IF(N1093="základní",J1093,0)</f>
        <v>0</v>
      </c>
      <c r="BF1093" s="219">
        <f>IF(N1093="snížená",J1093,0)</f>
        <v>0</v>
      </c>
      <c r="BG1093" s="219">
        <f>IF(N1093="zákl. přenesená",J1093,0)</f>
        <v>0</v>
      </c>
      <c r="BH1093" s="219">
        <f>IF(N1093="sníž. přenesená",J1093,0)</f>
        <v>0</v>
      </c>
      <c r="BI1093" s="219">
        <f>IF(N1093="nulová",J1093,0)</f>
        <v>0</v>
      </c>
      <c r="BJ1093" s="20" t="s">
        <v>80</v>
      </c>
      <c r="BK1093" s="219">
        <f>ROUND(I1093*H1093,2)</f>
        <v>0</v>
      </c>
      <c r="BL1093" s="20" t="s">
        <v>147</v>
      </c>
      <c r="BM1093" s="218" t="s">
        <v>747</v>
      </c>
    </row>
    <row r="1094" s="2" customFormat="1">
      <c r="A1094" s="41"/>
      <c r="B1094" s="42"/>
      <c r="C1094" s="43"/>
      <c r="D1094" s="220" t="s">
        <v>137</v>
      </c>
      <c r="E1094" s="43"/>
      <c r="F1094" s="221" t="s">
        <v>746</v>
      </c>
      <c r="G1094" s="43"/>
      <c r="H1094" s="43"/>
      <c r="I1094" s="222"/>
      <c r="J1094" s="43"/>
      <c r="K1094" s="43"/>
      <c r="L1094" s="47"/>
      <c r="M1094" s="223"/>
      <c r="N1094" s="224"/>
      <c r="O1094" s="87"/>
      <c r="P1094" s="87"/>
      <c r="Q1094" s="87"/>
      <c r="R1094" s="87"/>
      <c r="S1094" s="87"/>
      <c r="T1094" s="88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T1094" s="20" t="s">
        <v>137</v>
      </c>
      <c r="AU1094" s="20" t="s">
        <v>82</v>
      </c>
    </row>
    <row r="1095" s="14" customFormat="1">
      <c r="A1095" s="14"/>
      <c r="B1095" s="237"/>
      <c r="C1095" s="238"/>
      <c r="D1095" s="220" t="s">
        <v>141</v>
      </c>
      <c r="E1095" s="239" t="s">
        <v>19</v>
      </c>
      <c r="F1095" s="240" t="s">
        <v>539</v>
      </c>
      <c r="G1095" s="238"/>
      <c r="H1095" s="241">
        <v>50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7" t="s">
        <v>141</v>
      </c>
      <c r="AU1095" s="247" t="s">
        <v>82</v>
      </c>
      <c r="AV1095" s="14" t="s">
        <v>82</v>
      </c>
      <c r="AW1095" s="14" t="s">
        <v>33</v>
      </c>
      <c r="AX1095" s="14" t="s">
        <v>80</v>
      </c>
      <c r="AY1095" s="247" t="s">
        <v>128</v>
      </c>
    </row>
    <row r="1096" s="14" customFormat="1">
      <c r="A1096" s="14"/>
      <c r="B1096" s="237"/>
      <c r="C1096" s="238"/>
      <c r="D1096" s="220" t="s">
        <v>141</v>
      </c>
      <c r="E1096" s="238"/>
      <c r="F1096" s="240" t="s">
        <v>748</v>
      </c>
      <c r="G1096" s="238"/>
      <c r="H1096" s="241">
        <v>52.5</v>
      </c>
      <c r="I1096" s="242"/>
      <c r="J1096" s="238"/>
      <c r="K1096" s="238"/>
      <c r="L1096" s="243"/>
      <c r="M1096" s="244"/>
      <c r="N1096" s="245"/>
      <c r="O1096" s="245"/>
      <c r="P1096" s="245"/>
      <c r="Q1096" s="245"/>
      <c r="R1096" s="245"/>
      <c r="S1096" s="245"/>
      <c r="T1096" s="246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7" t="s">
        <v>141</v>
      </c>
      <c r="AU1096" s="247" t="s">
        <v>82</v>
      </c>
      <c r="AV1096" s="14" t="s">
        <v>82</v>
      </c>
      <c r="AW1096" s="14" t="s">
        <v>4</v>
      </c>
      <c r="AX1096" s="14" t="s">
        <v>80</v>
      </c>
      <c r="AY1096" s="247" t="s">
        <v>128</v>
      </c>
    </row>
    <row r="1097" s="2" customFormat="1" ht="24.15" customHeight="1">
      <c r="A1097" s="41"/>
      <c r="B1097" s="42"/>
      <c r="C1097" s="207" t="s">
        <v>749</v>
      </c>
      <c r="D1097" s="207" t="s">
        <v>131</v>
      </c>
      <c r="E1097" s="208" t="s">
        <v>750</v>
      </c>
      <c r="F1097" s="209" t="s">
        <v>751</v>
      </c>
      <c r="G1097" s="210" t="s">
        <v>155</v>
      </c>
      <c r="H1097" s="211">
        <v>387.40499999999997</v>
      </c>
      <c r="I1097" s="212"/>
      <c r="J1097" s="213">
        <f>ROUND(I1097*H1097,2)</f>
        <v>0</v>
      </c>
      <c r="K1097" s="209" t="s">
        <v>135</v>
      </c>
      <c r="L1097" s="47"/>
      <c r="M1097" s="214" t="s">
        <v>19</v>
      </c>
      <c r="N1097" s="215" t="s">
        <v>43</v>
      </c>
      <c r="O1097" s="87"/>
      <c r="P1097" s="216">
        <f>O1097*H1097</f>
        <v>0</v>
      </c>
      <c r="Q1097" s="216">
        <v>0.00020000000000000001</v>
      </c>
      <c r="R1097" s="216">
        <f>Q1097*H1097</f>
        <v>0.077480999999999994</v>
      </c>
      <c r="S1097" s="216">
        <v>0</v>
      </c>
      <c r="T1097" s="217">
        <f>S1097*H1097</f>
        <v>0</v>
      </c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R1097" s="218" t="s">
        <v>147</v>
      </c>
      <c r="AT1097" s="218" t="s">
        <v>131</v>
      </c>
      <c r="AU1097" s="218" t="s">
        <v>82</v>
      </c>
      <c r="AY1097" s="20" t="s">
        <v>128</v>
      </c>
      <c r="BE1097" s="219">
        <f>IF(N1097="základní",J1097,0)</f>
        <v>0</v>
      </c>
      <c r="BF1097" s="219">
        <f>IF(N1097="snížená",J1097,0)</f>
        <v>0</v>
      </c>
      <c r="BG1097" s="219">
        <f>IF(N1097="zákl. přenesená",J1097,0)</f>
        <v>0</v>
      </c>
      <c r="BH1097" s="219">
        <f>IF(N1097="sníž. přenesená",J1097,0)</f>
        <v>0</v>
      </c>
      <c r="BI1097" s="219">
        <f>IF(N1097="nulová",J1097,0)</f>
        <v>0</v>
      </c>
      <c r="BJ1097" s="20" t="s">
        <v>80</v>
      </c>
      <c r="BK1097" s="219">
        <f>ROUND(I1097*H1097,2)</f>
        <v>0</v>
      </c>
      <c r="BL1097" s="20" t="s">
        <v>147</v>
      </c>
      <c r="BM1097" s="218" t="s">
        <v>752</v>
      </c>
    </row>
    <row r="1098" s="2" customFormat="1">
      <c r="A1098" s="41"/>
      <c r="B1098" s="42"/>
      <c r="C1098" s="43"/>
      <c r="D1098" s="220" t="s">
        <v>137</v>
      </c>
      <c r="E1098" s="43"/>
      <c r="F1098" s="221" t="s">
        <v>753</v>
      </c>
      <c r="G1098" s="43"/>
      <c r="H1098" s="43"/>
      <c r="I1098" s="222"/>
      <c r="J1098" s="43"/>
      <c r="K1098" s="43"/>
      <c r="L1098" s="47"/>
      <c r="M1098" s="223"/>
      <c r="N1098" s="224"/>
      <c r="O1098" s="87"/>
      <c r="P1098" s="87"/>
      <c r="Q1098" s="87"/>
      <c r="R1098" s="87"/>
      <c r="S1098" s="87"/>
      <c r="T1098" s="88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T1098" s="20" t="s">
        <v>137</v>
      </c>
      <c r="AU1098" s="20" t="s">
        <v>82</v>
      </c>
    </row>
    <row r="1099" s="2" customFormat="1">
      <c r="A1099" s="41"/>
      <c r="B1099" s="42"/>
      <c r="C1099" s="43"/>
      <c r="D1099" s="225" t="s">
        <v>139</v>
      </c>
      <c r="E1099" s="43"/>
      <c r="F1099" s="226" t="s">
        <v>754</v>
      </c>
      <c r="G1099" s="43"/>
      <c r="H1099" s="43"/>
      <c r="I1099" s="222"/>
      <c r="J1099" s="43"/>
      <c r="K1099" s="43"/>
      <c r="L1099" s="47"/>
      <c r="M1099" s="223"/>
      <c r="N1099" s="224"/>
      <c r="O1099" s="87"/>
      <c r="P1099" s="87"/>
      <c r="Q1099" s="87"/>
      <c r="R1099" s="87"/>
      <c r="S1099" s="87"/>
      <c r="T1099" s="88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T1099" s="20" t="s">
        <v>139</v>
      </c>
      <c r="AU1099" s="20" t="s">
        <v>82</v>
      </c>
    </row>
    <row r="1100" s="13" customFormat="1">
      <c r="A1100" s="13"/>
      <c r="B1100" s="227"/>
      <c r="C1100" s="228"/>
      <c r="D1100" s="220" t="s">
        <v>141</v>
      </c>
      <c r="E1100" s="229" t="s">
        <v>19</v>
      </c>
      <c r="F1100" s="230" t="s">
        <v>144</v>
      </c>
      <c r="G1100" s="228"/>
      <c r="H1100" s="229" t="s">
        <v>19</v>
      </c>
      <c r="I1100" s="231"/>
      <c r="J1100" s="228"/>
      <c r="K1100" s="228"/>
      <c r="L1100" s="232"/>
      <c r="M1100" s="233"/>
      <c r="N1100" s="234"/>
      <c r="O1100" s="234"/>
      <c r="P1100" s="234"/>
      <c r="Q1100" s="234"/>
      <c r="R1100" s="234"/>
      <c r="S1100" s="234"/>
      <c r="T1100" s="23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36" t="s">
        <v>141</v>
      </c>
      <c r="AU1100" s="236" t="s">
        <v>82</v>
      </c>
      <c r="AV1100" s="13" t="s">
        <v>80</v>
      </c>
      <c r="AW1100" s="13" t="s">
        <v>33</v>
      </c>
      <c r="AX1100" s="13" t="s">
        <v>72</v>
      </c>
      <c r="AY1100" s="236" t="s">
        <v>128</v>
      </c>
    </row>
    <row r="1101" s="14" customFormat="1">
      <c r="A1101" s="14"/>
      <c r="B1101" s="237"/>
      <c r="C1101" s="238"/>
      <c r="D1101" s="220" t="s">
        <v>141</v>
      </c>
      <c r="E1101" s="239" t="s">
        <v>19</v>
      </c>
      <c r="F1101" s="240" t="s">
        <v>755</v>
      </c>
      <c r="G1101" s="238"/>
      <c r="H1101" s="241">
        <v>104.295</v>
      </c>
      <c r="I1101" s="242"/>
      <c r="J1101" s="238"/>
      <c r="K1101" s="238"/>
      <c r="L1101" s="243"/>
      <c r="M1101" s="244"/>
      <c r="N1101" s="245"/>
      <c r="O1101" s="245"/>
      <c r="P1101" s="245"/>
      <c r="Q1101" s="245"/>
      <c r="R1101" s="245"/>
      <c r="S1101" s="245"/>
      <c r="T1101" s="246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7" t="s">
        <v>141</v>
      </c>
      <c r="AU1101" s="247" t="s">
        <v>82</v>
      </c>
      <c r="AV1101" s="14" t="s">
        <v>82</v>
      </c>
      <c r="AW1101" s="14" t="s">
        <v>33</v>
      </c>
      <c r="AX1101" s="14" t="s">
        <v>72</v>
      </c>
      <c r="AY1101" s="247" t="s">
        <v>128</v>
      </c>
    </row>
    <row r="1102" s="16" customFormat="1">
      <c r="A1102" s="16"/>
      <c r="B1102" s="259"/>
      <c r="C1102" s="260"/>
      <c r="D1102" s="220" t="s">
        <v>141</v>
      </c>
      <c r="E1102" s="261" t="s">
        <v>19</v>
      </c>
      <c r="F1102" s="262" t="s">
        <v>187</v>
      </c>
      <c r="G1102" s="260"/>
      <c r="H1102" s="263">
        <v>104.295</v>
      </c>
      <c r="I1102" s="264"/>
      <c r="J1102" s="260"/>
      <c r="K1102" s="260"/>
      <c r="L1102" s="265"/>
      <c r="M1102" s="266"/>
      <c r="N1102" s="267"/>
      <c r="O1102" s="267"/>
      <c r="P1102" s="267"/>
      <c r="Q1102" s="267"/>
      <c r="R1102" s="267"/>
      <c r="S1102" s="267"/>
      <c r="T1102" s="268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T1102" s="269" t="s">
        <v>141</v>
      </c>
      <c r="AU1102" s="269" t="s">
        <v>82</v>
      </c>
      <c r="AV1102" s="16" t="s">
        <v>162</v>
      </c>
      <c r="AW1102" s="16" t="s">
        <v>33</v>
      </c>
      <c r="AX1102" s="16" t="s">
        <v>72</v>
      </c>
      <c r="AY1102" s="269" t="s">
        <v>128</v>
      </c>
    </row>
    <row r="1103" s="13" customFormat="1">
      <c r="A1103" s="13"/>
      <c r="B1103" s="227"/>
      <c r="C1103" s="228"/>
      <c r="D1103" s="220" t="s">
        <v>141</v>
      </c>
      <c r="E1103" s="229" t="s">
        <v>19</v>
      </c>
      <c r="F1103" s="230" t="s">
        <v>146</v>
      </c>
      <c r="G1103" s="228"/>
      <c r="H1103" s="229" t="s">
        <v>19</v>
      </c>
      <c r="I1103" s="231"/>
      <c r="J1103" s="228"/>
      <c r="K1103" s="228"/>
      <c r="L1103" s="232"/>
      <c r="M1103" s="233"/>
      <c r="N1103" s="234"/>
      <c r="O1103" s="234"/>
      <c r="P1103" s="234"/>
      <c r="Q1103" s="234"/>
      <c r="R1103" s="234"/>
      <c r="S1103" s="234"/>
      <c r="T1103" s="23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6" t="s">
        <v>141</v>
      </c>
      <c r="AU1103" s="236" t="s">
        <v>82</v>
      </c>
      <c r="AV1103" s="13" t="s">
        <v>80</v>
      </c>
      <c r="AW1103" s="13" t="s">
        <v>33</v>
      </c>
      <c r="AX1103" s="13" t="s">
        <v>72</v>
      </c>
      <c r="AY1103" s="236" t="s">
        <v>128</v>
      </c>
    </row>
    <row r="1104" s="14" customFormat="1">
      <c r="A1104" s="14"/>
      <c r="B1104" s="237"/>
      <c r="C1104" s="238"/>
      <c r="D1104" s="220" t="s">
        <v>141</v>
      </c>
      <c r="E1104" s="239" t="s">
        <v>19</v>
      </c>
      <c r="F1104" s="240" t="s">
        <v>160</v>
      </c>
      <c r="G1104" s="238"/>
      <c r="H1104" s="241">
        <v>22.219999999999999</v>
      </c>
      <c r="I1104" s="242"/>
      <c r="J1104" s="238"/>
      <c r="K1104" s="238"/>
      <c r="L1104" s="243"/>
      <c r="M1104" s="244"/>
      <c r="N1104" s="245"/>
      <c r="O1104" s="245"/>
      <c r="P1104" s="245"/>
      <c r="Q1104" s="245"/>
      <c r="R1104" s="245"/>
      <c r="S1104" s="245"/>
      <c r="T1104" s="246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7" t="s">
        <v>141</v>
      </c>
      <c r="AU1104" s="247" t="s">
        <v>82</v>
      </c>
      <c r="AV1104" s="14" t="s">
        <v>82</v>
      </c>
      <c r="AW1104" s="14" t="s">
        <v>33</v>
      </c>
      <c r="AX1104" s="14" t="s">
        <v>72</v>
      </c>
      <c r="AY1104" s="247" t="s">
        <v>128</v>
      </c>
    </row>
    <row r="1105" s="14" customFormat="1">
      <c r="A1105" s="14"/>
      <c r="B1105" s="237"/>
      <c r="C1105" s="238"/>
      <c r="D1105" s="220" t="s">
        <v>141</v>
      </c>
      <c r="E1105" s="239" t="s">
        <v>19</v>
      </c>
      <c r="F1105" s="240" t="s">
        <v>189</v>
      </c>
      <c r="G1105" s="238"/>
      <c r="H1105" s="241">
        <v>56.119999999999997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7" t="s">
        <v>141</v>
      </c>
      <c r="AU1105" s="247" t="s">
        <v>82</v>
      </c>
      <c r="AV1105" s="14" t="s">
        <v>82</v>
      </c>
      <c r="AW1105" s="14" t="s">
        <v>33</v>
      </c>
      <c r="AX1105" s="14" t="s">
        <v>72</v>
      </c>
      <c r="AY1105" s="247" t="s">
        <v>128</v>
      </c>
    </row>
    <row r="1106" s="14" customFormat="1">
      <c r="A1106" s="14"/>
      <c r="B1106" s="237"/>
      <c r="C1106" s="238"/>
      <c r="D1106" s="220" t="s">
        <v>141</v>
      </c>
      <c r="E1106" s="239" t="s">
        <v>19</v>
      </c>
      <c r="F1106" s="240" t="s">
        <v>190</v>
      </c>
      <c r="G1106" s="238"/>
      <c r="H1106" s="241">
        <v>16.882000000000001</v>
      </c>
      <c r="I1106" s="242"/>
      <c r="J1106" s="238"/>
      <c r="K1106" s="238"/>
      <c r="L1106" s="243"/>
      <c r="M1106" s="244"/>
      <c r="N1106" s="245"/>
      <c r="O1106" s="245"/>
      <c r="P1106" s="245"/>
      <c r="Q1106" s="245"/>
      <c r="R1106" s="245"/>
      <c r="S1106" s="245"/>
      <c r="T1106" s="24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7" t="s">
        <v>141</v>
      </c>
      <c r="AU1106" s="247" t="s">
        <v>82</v>
      </c>
      <c r="AV1106" s="14" t="s">
        <v>82</v>
      </c>
      <c r="AW1106" s="14" t="s">
        <v>33</v>
      </c>
      <c r="AX1106" s="14" t="s">
        <v>72</v>
      </c>
      <c r="AY1106" s="247" t="s">
        <v>128</v>
      </c>
    </row>
    <row r="1107" s="14" customFormat="1">
      <c r="A1107" s="14"/>
      <c r="B1107" s="237"/>
      <c r="C1107" s="238"/>
      <c r="D1107" s="220" t="s">
        <v>141</v>
      </c>
      <c r="E1107" s="239" t="s">
        <v>19</v>
      </c>
      <c r="F1107" s="240" t="s">
        <v>191</v>
      </c>
      <c r="G1107" s="238"/>
      <c r="H1107" s="241">
        <v>9.6140000000000008</v>
      </c>
      <c r="I1107" s="242"/>
      <c r="J1107" s="238"/>
      <c r="K1107" s="238"/>
      <c r="L1107" s="243"/>
      <c r="M1107" s="244"/>
      <c r="N1107" s="245"/>
      <c r="O1107" s="245"/>
      <c r="P1107" s="245"/>
      <c r="Q1107" s="245"/>
      <c r="R1107" s="245"/>
      <c r="S1107" s="245"/>
      <c r="T1107" s="246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7" t="s">
        <v>141</v>
      </c>
      <c r="AU1107" s="247" t="s">
        <v>82</v>
      </c>
      <c r="AV1107" s="14" t="s">
        <v>82</v>
      </c>
      <c r="AW1107" s="14" t="s">
        <v>33</v>
      </c>
      <c r="AX1107" s="14" t="s">
        <v>72</v>
      </c>
      <c r="AY1107" s="247" t="s">
        <v>128</v>
      </c>
    </row>
    <row r="1108" s="14" customFormat="1">
      <c r="A1108" s="14"/>
      <c r="B1108" s="237"/>
      <c r="C1108" s="238"/>
      <c r="D1108" s="220" t="s">
        <v>141</v>
      </c>
      <c r="E1108" s="239" t="s">
        <v>19</v>
      </c>
      <c r="F1108" s="240" t="s">
        <v>192</v>
      </c>
      <c r="G1108" s="238"/>
      <c r="H1108" s="241">
        <v>37.167999999999999</v>
      </c>
      <c r="I1108" s="242"/>
      <c r="J1108" s="238"/>
      <c r="K1108" s="238"/>
      <c r="L1108" s="243"/>
      <c r="M1108" s="244"/>
      <c r="N1108" s="245"/>
      <c r="O1108" s="245"/>
      <c r="P1108" s="245"/>
      <c r="Q1108" s="245"/>
      <c r="R1108" s="245"/>
      <c r="S1108" s="245"/>
      <c r="T1108" s="24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7" t="s">
        <v>141</v>
      </c>
      <c r="AU1108" s="247" t="s">
        <v>82</v>
      </c>
      <c r="AV1108" s="14" t="s">
        <v>82</v>
      </c>
      <c r="AW1108" s="14" t="s">
        <v>33</v>
      </c>
      <c r="AX1108" s="14" t="s">
        <v>72</v>
      </c>
      <c r="AY1108" s="247" t="s">
        <v>128</v>
      </c>
    </row>
    <row r="1109" s="16" customFormat="1">
      <c r="A1109" s="16"/>
      <c r="B1109" s="259"/>
      <c r="C1109" s="260"/>
      <c r="D1109" s="220" t="s">
        <v>141</v>
      </c>
      <c r="E1109" s="261" t="s">
        <v>19</v>
      </c>
      <c r="F1109" s="262" t="s">
        <v>187</v>
      </c>
      <c r="G1109" s="260"/>
      <c r="H1109" s="263">
        <v>142.00400000000002</v>
      </c>
      <c r="I1109" s="264"/>
      <c r="J1109" s="260"/>
      <c r="K1109" s="260"/>
      <c r="L1109" s="265"/>
      <c r="M1109" s="266"/>
      <c r="N1109" s="267"/>
      <c r="O1109" s="267"/>
      <c r="P1109" s="267"/>
      <c r="Q1109" s="267"/>
      <c r="R1109" s="267"/>
      <c r="S1109" s="267"/>
      <c r="T1109" s="268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T1109" s="269" t="s">
        <v>141</v>
      </c>
      <c r="AU1109" s="269" t="s">
        <v>82</v>
      </c>
      <c r="AV1109" s="16" t="s">
        <v>162</v>
      </c>
      <c r="AW1109" s="16" t="s">
        <v>33</v>
      </c>
      <c r="AX1109" s="16" t="s">
        <v>72</v>
      </c>
      <c r="AY1109" s="269" t="s">
        <v>128</v>
      </c>
    </row>
    <row r="1110" s="13" customFormat="1">
      <c r="A1110" s="13"/>
      <c r="B1110" s="227"/>
      <c r="C1110" s="228"/>
      <c r="D1110" s="220" t="s">
        <v>141</v>
      </c>
      <c r="E1110" s="229" t="s">
        <v>19</v>
      </c>
      <c r="F1110" s="230" t="s">
        <v>148</v>
      </c>
      <c r="G1110" s="228"/>
      <c r="H1110" s="229" t="s">
        <v>19</v>
      </c>
      <c r="I1110" s="231"/>
      <c r="J1110" s="228"/>
      <c r="K1110" s="228"/>
      <c r="L1110" s="232"/>
      <c r="M1110" s="233"/>
      <c r="N1110" s="234"/>
      <c r="O1110" s="234"/>
      <c r="P1110" s="234"/>
      <c r="Q1110" s="234"/>
      <c r="R1110" s="234"/>
      <c r="S1110" s="234"/>
      <c r="T1110" s="23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6" t="s">
        <v>141</v>
      </c>
      <c r="AU1110" s="236" t="s">
        <v>82</v>
      </c>
      <c r="AV1110" s="13" t="s">
        <v>80</v>
      </c>
      <c r="AW1110" s="13" t="s">
        <v>33</v>
      </c>
      <c r="AX1110" s="13" t="s">
        <v>72</v>
      </c>
      <c r="AY1110" s="236" t="s">
        <v>128</v>
      </c>
    </row>
    <row r="1111" s="14" customFormat="1">
      <c r="A1111" s="14"/>
      <c r="B1111" s="237"/>
      <c r="C1111" s="238"/>
      <c r="D1111" s="220" t="s">
        <v>141</v>
      </c>
      <c r="E1111" s="239" t="s">
        <v>19</v>
      </c>
      <c r="F1111" s="240" t="s">
        <v>161</v>
      </c>
      <c r="G1111" s="238"/>
      <c r="H1111" s="241">
        <v>22.379999999999999</v>
      </c>
      <c r="I1111" s="242"/>
      <c r="J1111" s="238"/>
      <c r="K1111" s="238"/>
      <c r="L1111" s="243"/>
      <c r="M1111" s="244"/>
      <c r="N1111" s="245"/>
      <c r="O1111" s="245"/>
      <c r="P1111" s="245"/>
      <c r="Q1111" s="245"/>
      <c r="R1111" s="245"/>
      <c r="S1111" s="245"/>
      <c r="T1111" s="246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7" t="s">
        <v>141</v>
      </c>
      <c r="AU1111" s="247" t="s">
        <v>82</v>
      </c>
      <c r="AV1111" s="14" t="s">
        <v>82</v>
      </c>
      <c r="AW1111" s="14" t="s">
        <v>33</v>
      </c>
      <c r="AX1111" s="14" t="s">
        <v>72</v>
      </c>
      <c r="AY1111" s="247" t="s">
        <v>128</v>
      </c>
    </row>
    <row r="1112" s="14" customFormat="1">
      <c r="A1112" s="14"/>
      <c r="B1112" s="237"/>
      <c r="C1112" s="238"/>
      <c r="D1112" s="220" t="s">
        <v>141</v>
      </c>
      <c r="E1112" s="239" t="s">
        <v>19</v>
      </c>
      <c r="F1112" s="240" t="s">
        <v>194</v>
      </c>
      <c r="G1112" s="238"/>
      <c r="H1112" s="241">
        <v>55.475999999999999</v>
      </c>
      <c r="I1112" s="242"/>
      <c r="J1112" s="238"/>
      <c r="K1112" s="238"/>
      <c r="L1112" s="243"/>
      <c r="M1112" s="244"/>
      <c r="N1112" s="245"/>
      <c r="O1112" s="245"/>
      <c r="P1112" s="245"/>
      <c r="Q1112" s="245"/>
      <c r="R1112" s="245"/>
      <c r="S1112" s="245"/>
      <c r="T1112" s="24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7" t="s">
        <v>141</v>
      </c>
      <c r="AU1112" s="247" t="s">
        <v>82</v>
      </c>
      <c r="AV1112" s="14" t="s">
        <v>82</v>
      </c>
      <c r="AW1112" s="14" t="s">
        <v>33</v>
      </c>
      <c r="AX1112" s="14" t="s">
        <v>72</v>
      </c>
      <c r="AY1112" s="247" t="s">
        <v>128</v>
      </c>
    </row>
    <row r="1113" s="14" customFormat="1">
      <c r="A1113" s="14"/>
      <c r="B1113" s="237"/>
      <c r="C1113" s="238"/>
      <c r="D1113" s="220" t="s">
        <v>141</v>
      </c>
      <c r="E1113" s="239" t="s">
        <v>19</v>
      </c>
      <c r="F1113" s="240" t="s">
        <v>190</v>
      </c>
      <c r="G1113" s="238"/>
      <c r="H1113" s="241">
        <v>16.882000000000001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7" t="s">
        <v>141</v>
      </c>
      <c r="AU1113" s="247" t="s">
        <v>82</v>
      </c>
      <c r="AV1113" s="14" t="s">
        <v>82</v>
      </c>
      <c r="AW1113" s="14" t="s">
        <v>33</v>
      </c>
      <c r="AX1113" s="14" t="s">
        <v>72</v>
      </c>
      <c r="AY1113" s="247" t="s">
        <v>128</v>
      </c>
    </row>
    <row r="1114" s="14" customFormat="1">
      <c r="A1114" s="14"/>
      <c r="B1114" s="237"/>
      <c r="C1114" s="238"/>
      <c r="D1114" s="220" t="s">
        <v>141</v>
      </c>
      <c r="E1114" s="239" t="s">
        <v>19</v>
      </c>
      <c r="F1114" s="240" t="s">
        <v>191</v>
      </c>
      <c r="G1114" s="238"/>
      <c r="H1114" s="241">
        <v>9.6140000000000008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7" t="s">
        <v>141</v>
      </c>
      <c r="AU1114" s="247" t="s">
        <v>82</v>
      </c>
      <c r="AV1114" s="14" t="s">
        <v>82</v>
      </c>
      <c r="AW1114" s="14" t="s">
        <v>33</v>
      </c>
      <c r="AX1114" s="14" t="s">
        <v>72</v>
      </c>
      <c r="AY1114" s="247" t="s">
        <v>128</v>
      </c>
    </row>
    <row r="1115" s="14" customFormat="1">
      <c r="A1115" s="14"/>
      <c r="B1115" s="237"/>
      <c r="C1115" s="238"/>
      <c r="D1115" s="220" t="s">
        <v>141</v>
      </c>
      <c r="E1115" s="239" t="s">
        <v>19</v>
      </c>
      <c r="F1115" s="240" t="s">
        <v>195</v>
      </c>
      <c r="G1115" s="238"/>
      <c r="H1115" s="241">
        <v>36.753999999999998</v>
      </c>
      <c r="I1115" s="242"/>
      <c r="J1115" s="238"/>
      <c r="K1115" s="238"/>
      <c r="L1115" s="243"/>
      <c r="M1115" s="244"/>
      <c r="N1115" s="245"/>
      <c r="O1115" s="245"/>
      <c r="P1115" s="245"/>
      <c r="Q1115" s="245"/>
      <c r="R1115" s="245"/>
      <c r="S1115" s="245"/>
      <c r="T1115" s="246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7" t="s">
        <v>141</v>
      </c>
      <c r="AU1115" s="247" t="s">
        <v>82</v>
      </c>
      <c r="AV1115" s="14" t="s">
        <v>82</v>
      </c>
      <c r="AW1115" s="14" t="s">
        <v>33</v>
      </c>
      <c r="AX1115" s="14" t="s">
        <v>72</v>
      </c>
      <c r="AY1115" s="247" t="s">
        <v>128</v>
      </c>
    </row>
    <row r="1116" s="16" customFormat="1">
      <c r="A1116" s="16"/>
      <c r="B1116" s="259"/>
      <c r="C1116" s="260"/>
      <c r="D1116" s="220" t="s">
        <v>141</v>
      </c>
      <c r="E1116" s="261" t="s">
        <v>19</v>
      </c>
      <c r="F1116" s="262" t="s">
        <v>187</v>
      </c>
      <c r="G1116" s="260"/>
      <c r="H1116" s="263">
        <v>141.106</v>
      </c>
      <c r="I1116" s="264"/>
      <c r="J1116" s="260"/>
      <c r="K1116" s="260"/>
      <c r="L1116" s="265"/>
      <c r="M1116" s="266"/>
      <c r="N1116" s="267"/>
      <c r="O1116" s="267"/>
      <c r="P1116" s="267"/>
      <c r="Q1116" s="267"/>
      <c r="R1116" s="267"/>
      <c r="S1116" s="267"/>
      <c r="T1116" s="268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T1116" s="269" t="s">
        <v>141</v>
      </c>
      <c r="AU1116" s="269" t="s">
        <v>82</v>
      </c>
      <c r="AV1116" s="16" t="s">
        <v>162</v>
      </c>
      <c r="AW1116" s="16" t="s">
        <v>33</v>
      </c>
      <c r="AX1116" s="16" t="s">
        <v>72</v>
      </c>
      <c r="AY1116" s="269" t="s">
        <v>128</v>
      </c>
    </row>
    <row r="1117" s="15" customFormat="1">
      <c r="A1117" s="15"/>
      <c r="B1117" s="248"/>
      <c r="C1117" s="249"/>
      <c r="D1117" s="220" t="s">
        <v>141</v>
      </c>
      <c r="E1117" s="250" t="s">
        <v>19</v>
      </c>
      <c r="F1117" s="251" t="s">
        <v>150</v>
      </c>
      <c r="G1117" s="249"/>
      <c r="H1117" s="252">
        <v>387.40500000000003</v>
      </c>
      <c r="I1117" s="253"/>
      <c r="J1117" s="249"/>
      <c r="K1117" s="249"/>
      <c r="L1117" s="254"/>
      <c r="M1117" s="255"/>
      <c r="N1117" s="256"/>
      <c r="O1117" s="256"/>
      <c r="P1117" s="256"/>
      <c r="Q1117" s="256"/>
      <c r="R1117" s="256"/>
      <c r="S1117" s="256"/>
      <c r="T1117" s="257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T1117" s="258" t="s">
        <v>141</v>
      </c>
      <c r="AU1117" s="258" t="s">
        <v>82</v>
      </c>
      <c r="AV1117" s="15" t="s">
        <v>129</v>
      </c>
      <c r="AW1117" s="15" t="s">
        <v>33</v>
      </c>
      <c r="AX1117" s="15" t="s">
        <v>80</v>
      </c>
      <c r="AY1117" s="258" t="s">
        <v>128</v>
      </c>
    </row>
    <row r="1118" s="2" customFormat="1" ht="33" customHeight="1">
      <c r="A1118" s="41"/>
      <c r="B1118" s="42"/>
      <c r="C1118" s="207" t="s">
        <v>756</v>
      </c>
      <c r="D1118" s="207" t="s">
        <v>131</v>
      </c>
      <c r="E1118" s="208" t="s">
        <v>757</v>
      </c>
      <c r="F1118" s="209" t="s">
        <v>758</v>
      </c>
      <c r="G1118" s="210" t="s">
        <v>155</v>
      </c>
      <c r="H1118" s="211">
        <v>417.63</v>
      </c>
      <c r="I1118" s="212"/>
      <c r="J1118" s="213">
        <f>ROUND(I1118*H1118,2)</f>
        <v>0</v>
      </c>
      <c r="K1118" s="209" t="s">
        <v>135</v>
      </c>
      <c r="L1118" s="47"/>
      <c r="M1118" s="214" t="s">
        <v>19</v>
      </c>
      <c r="N1118" s="215" t="s">
        <v>43</v>
      </c>
      <c r="O1118" s="87"/>
      <c r="P1118" s="216">
        <f>O1118*H1118</f>
        <v>0</v>
      </c>
      <c r="Q1118" s="216">
        <v>0.00027999999999999998</v>
      </c>
      <c r="R1118" s="216">
        <f>Q1118*H1118</f>
        <v>0.11693639999999998</v>
      </c>
      <c r="S1118" s="216">
        <v>0</v>
      </c>
      <c r="T1118" s="217">
        <f>S1118*H1118</f>
        <v>0</v>
      </c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R1118" s="218" t="s">
        <v>147</v>
      </c>
      <c r="AT1118" s="218" t="s">
        <v>131</v>
      </c>
      <c r="AU1118" s="218" t="s">
        <v>82</v>
      </c>
      <c r="AY1118" s="20" t="s">
        <v>128</v>
      </c>
      <c r="BE1118" s="219">
        <f>IF(N1118="základní",J1118,0)</f>
        <v>0</v>
      </c>
      <c r="BF1118" s="219">
        <f>IF(N1118="snížená",J1118,0)</f>
        <v>0</v>
      </c>
      <c r="BG1118" s="219">
        <f>IF(N1118="zákl. přenesená",J1118,0)</f>
        <v>0</v>
      </c>
      <c r="BH1118" s="219">
        <f>IF(N1118="sníž. přenesená",J1118,0)</f>
        <v>0</v>
      </c>
      <c r="BI1118" s="219">
        <f>IF(N1118="nulová",J1118,0)</f>
        <v>0</v>
      </c>
      <c r="BJ1118" s="20" t="s">
        <v>80</v>
      </c>
      <c r="BK1118" s="219">
        <f>ROUND(I1118*H1118,2)</f>
        <v>0</v>
      </c>
      <c r="BL1118" s="20" t="s">
        <v>147</v>
      </c>
      <c r="BM1118" s="218" t="s">
        <v>759</v>
      </c>
    </row>
    <row r="1119" s="2" customFormat="1">
      <c r="A1119" s="41"/>
      <c r="B1119" s="42"/>
      <c r="C1119" s="43"/>
      <c r="D1119" s="220" t="s">
        <v>137</v>
      </c>
      <c r="E1119" s="43"/>
      <c r="F1119" s="221" t="s">
        <v>760</v>
      </c>
      <c r="G1119" s="43"/>
      <c r="H1119" s="43"/>
      <c r="I1119" s="222"/>
      <c r="J1119" s="43"/>
      <c r="K1119" s="43"/>
      <c r="L1119" s="47"/>
      <c r="M1119" s="223"/>
      <c r="N1119" s="224"/>
      <c r="O1119" s="87"/>
      <c r="P1119" s="87"/>
      <c r="Q1119" s="87"/>
      <c r="R1119" s="87"/>
      <c r="S1119" s="87"/>
      <c r="T1119" s="88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T1119" s="20" t="s">
        <v>137</v>
      </c>
      <c r="AU1119" s="20" t="s">
        <v>82</v>
      </c>
    </row>
    <row r="1120" s="2" customFormat="1">
      <c r="A1120" s="41"/>
      <c r="B1120" s="42"/>
      <c r="C1120" s="43"/>
      <c r="D1120" s="225" t="s">
        <v>139</v>
      </c>
      <c r="E1120" s="43"/>
      <c r="F1120" s="226" t="s">
        <v>761</v>
      </c>
      <c r="G1120" s="43"/>
      <c r="H1120" s="43"/>
      <c r="I1120" s="222"/>
      <c r="J1120" s="43"/>
      <c r="K1120" s="43"/>
      <c r="L1120" s="47"/>
      <c r="M1120" s="223"/>
      <c r="N1120" s="224"/>
      <c r="O1120" s="87"/>
      <c r="P1120" s="87"/>
      <c r="Q1120" s="87"/>
      <c r="R1120" s="87"/>
      <c r="S1120" s="87"/>
      <c r="T1120" s="88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T1120" s="20" t="s">
        <v>139</v>
      </c>
      <c r="AU1120" s="20" t="s">
        <v>82</v>
      </c>
    </row>
    <row r="1121" s="13" customFormat="1">
      <c r="A1121" s="13"/>
      <c r="B1121" s="227"/>
      <c r="C1121" s="228"/>
      <c r="D1121" s="220" t="s">
        <v>141</v>
      </c>
      <c r="E1121" s="229" t="s">
        <v>19</v>
      </c>
      <c r="F1121" s="230" t="s">
        <v>142</v>
      </c>
      <c r="G1121" s="228"/>
      <c r="H1121" s="229" t="s">
        <v>19</v>
      </c>
      <c r="I1121" s="231"/>
      <c r="J1121" s="228"/>
      <c r="K1121" s="228"/>
      <c r="L1121" s="232"/>
      <c r="M1121" s="233"/>
      <c r="N1121" s="234"/>
      <c r="O1121" s="234"/>
      <c r="P1121" s="234"/>
      <c r="Q1121" s="234"/>
      <c r="R1121" s="234"/>
      <c r="S1121" s="234"/>
      <c r="T1121" s="23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6" t="s">
        <v>141</v>
      </c>
      <c r="AU1121" s="236" t="s">
        <v>82</v>
      </c>
      <c r="AV1121" s="13" t="s">
        <v>80</v>
      </c>
      <c r="AW1121" s="13" t="s">
        <v>33</v>
      </c>
      <c r="AX1121" s="13" t="s">
        <v>72</v>
      </c>
      <c r="AY1121" s="236" t="s">
        <v>128</v>
      </c>
    </row>
    <row r="1122" s="14" customFormat="1">
      <c r="A1122" s="14"/>
      <c r="B1122" s="237"/>
      <c r="C1122" s="238"/>
      <c r="D1122" s="220" t="s">
        <v>141</v>
      </c>
      <c r="E1122" s="239" t="s">
        <v>19</v>
      </c>
      <c r="F1122" s="240" t="s">
        <v>336</v>
      </c>
      <c r="G1122" s="238"/>
      <c r="H1122" s="241">
        <v>7.2199999999999998</v>
      </c>
      <c r="I1122" s="242"/>
      <c r="J1122" s="238"/>
      <c r="K1122" s="238"/>
      <c r="L1122" s="243"/>
      <c r="M1122" s="244"/>
      <c r="N1122" s="245"/>
      <c r="O1122" s="245"/>
      <c r="P1122" s="245"/>
      <c r="Q1122" s="245"/>
      <c r="R1122" s="245"/>
      <c r="S1122" s="245"/>
      <c r="T1122" s="246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7" t="s">
        <v>141</v>
      </c>
      <c r="AU1122" s="247" t="s">
        <v>82</v>
      </c>
      <c r="AV1122" s="14" t="s">
        <v>82</v>
      </c>
      <c r="AW1122" s="14" t="s">
        <v>33</v>
      </c>
      <c r="AX1122" s="14" t="s">
        <v>72</v>
      </c>
      <c r="AY1122" s="247" t="s">
        <v>128</v>
      </c>
    </row>
    <row r="1123" s="14" customFormat="1">
      <c r="A1123" s="14"/>
      <c r="B1123" s="237"/>
      <c r="C1123" s="238"/>
      <c r="D1123" s="220" t="s">
        <v>141</v>
      </c>
      <c r="E1123" s="239" t="s">
        <v>19</v>
      </c>
      <c r="F1123" s="240" t="s">
        <v>337</v>
      </c>
      <c r="G1123" s="238"/>
      <c r="H1123" s="241">
        <v>2.9449999999999998</v>
      </c>
      <c r="I1123" s="242"/>
      <c r="J1123" s="238"/>
      <c r="K1123" s="238"/>
      <c r="L1123" s="243"/>
      <c r="M1123" s="244"/>
      <c r="N1123" s="245"/>
      <c r="O1123" s="245"/>
      <c r="P1123" s="245"/>
      <c r="Q1123" s="245"/>
      <c r="R1123" s="245"/>
      <c r="S1123" s="245"/>
      <c r="T1123" s="246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7" t="s">
        <v>141</v>
      </c>
      <c r="AU1123" s="247" t="s">
        <v>82</v>
      </c>
      <c r="AV1123" s="14" t="s">
        <v>82</v>
      </c>
      <c r="AW1123" s="14" t="s">
        <v>33</v>
      </c>
      <c r="AX1123" s="14" t="s">
        <v>72</v>
      </c>
      <c r="AY1123" s="247" t="s">
        <v>128</v>
      </c>
    </row>
    <row r="1124" s="14" customFormat="1">
      <c r="A1124" s="14"/>
      <c r="B1124" s="237"/>
      <c r="C1124" s="238"/>
      <c r="D1124" s="220" t="s">
        <v>141</v>
      </c>
      <c r="E1124" s="239" t="s">
        <v>19</v>
      </c>
      <c r="F1124" s="240" t="s">
        <v>338</v>
      </c>
      <c r="G1124" s="238"/>
      <c r="H1124" s="241">
        <v>0.90000000000000002</v>
      </c>
      <c r="I1124" s="242"/>
      <c r="J1124" s="238"/>
      <c r="K1124" s="238"/>
      <c r="L1124" s="243"/>
      <c r="M1124" s="244"/>
      <c r="N1124" s="245"/>
      <c r="O1124" s="245"/>
      <c r="P1124" s="245"/>
      <c r="Q1124" s="245"/>
      <c r="R1124" s="245"/>
      <c r="S1124" s="245"/>
      <c r="T1124" s="246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7" t="s">
        <v>141</v>
      </c>
      <c r="AU1124" s="247" t="s">
        <v>82</v>
      </c>
      <c r="AV1124" s="14" t="s">
        <v>82</v>
      </c>
      <c r="AW1124" s="14" t="s">
        <v>33</v>
      </c>
      <c r="AX1124" s="14" t="s">
        <v>72</v>
      </c>
      <c r="AY1124" s="247" t="s">
        <v>128</v>
      </c>
    </row>
    <row r="1125" s="14" customFormat="1">
      <c r="A1125" s="14"/>
      <c r="B1125" s="237"/>
      <c r="C1125" s="238"/>
      <c r="D1125" s="220" t="s">
        <v>141</v>
      </c>
      <c r="E1125" s="239" t="s">
        <v>19</v>
      </c>
      <c r="F1125" s="240" t="s">
        <v>339</v>
      </c>
      <c r="G1125" s="238"/>
      <c r="H1125" s="241">
        <v>1.3799999999999999</v>
      </c>
      <c r="I1125" s="242"/>
      <c r="J1125" s="238"/>
      <c r="K1125" s="238"/>
      <c r="L1125" s="243"/>
      <c r="M1125" s="244"/>
      <c r="N1125" s="245"/>
      <c r="O1125" s="245"/>
      <c r="P1125" s="245"/>
      <c r="Q1125" s="245"/>
      <c r="R1125" s="245"/>
      <c r="S1125" s="245"/>
      <c r="T1125" s="24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7" t="s">
        <v>141</v>
      </c>
      <c r="AU1125" s="247" t="s">
        <v>82</v>
      </c>
      <c r="AV1125" s="14" t="s">
        <v>82</v>
      </c>
      <c r="AW1125" s="14" t="s">
        <v>33</v>
      </c>
      <c r="AX1125" s="14" t="s">
        <v>72</v>
      </c>
      <c r="AY1125" s="247" t="s">
        <v>128</v>
      </c>
    </row>
    <row r="1126" s="14" customFormat="1">
      <c r="A1126" s="14"/>
      <c r="B1126" s="237"/>
      <c r="C1126" s="238"/>
      <c r="D1126" s="220" t="s">
        <v>141</v>
      </c>
      <c r="E1126" s="239" t="s">
        <v>19</v>
      </c>
      <c r="F1126" s="240" t="s">
        <v>340</v>
      </c>
      <c r="G1126" s="238"/>
      <c r="H1126" s="241">
        <v>3.23</v>
      </c>
      <c r="I1126" s="242"/>
      <c r="J1126" s="238"/>
      <c r="K1126" s="238"/>
      <c r="L1126" s="243"/>
      <c r="M1126" s="244"/>
      <c r="N1126" s="245"/>
      <c r="O1126" s="245"/>
      <c r="P1126" s="245"/>
      <c r="Q1126" s="245"/>
      <c r="R1126" s="245"/>
      <c r="S1126" s="245"/>
      <c r="T1126" s="246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7" t="s">
        <v>141</v>
      </c>
      <c r="AU1126" s="247" t="s">
        <v>82</v>
      </c>
      <c r="AV1126" s="14" t="s">
        <v>82</v>
      </c>
      <c r="AW1126" s="14" t="s">
        <v>33</v>
      </c>
      <c r="AX1126" s="14" t="s">
        <v>72</v>
      </c>
      <c r="AY1126" s="247" t="s">
        <v>128</v>
      </c>
    </row>
    <row r="1127" s="14" customFormat="1">
      <c r="A1127" s="14"/>
      <c r="B1127" s="237"/>
      <c r="C1127" s="238"/>
      <c r="D1127" s="220" t="s">
        <v>141</v>
      </c>
      <c r="E1127" s="239" t="s">
        <v>19</v>
      </c>
      <c r="F1127" s="240" t="s">
        <v>341</v>
      </c>
      <c r="G1127" s="238"/>
      <c r="H1127" s="241">
        <v>6.8179999999999996</v>
      </c>
      <c r="I1127" s="242"/>
      <c r="J1127" s="238"/>
      <c r="K1127" s="238"/>
      <c r="L1127" s="243"/>
      <c r="M1127" s="244"/>
      <c r="N1127" s="245"/>
      <c r="O1127" s="245"/>
      <c r="P1127" s="245"/>
      <c r="Q1127" s="245"/>
      <c r="R1127" s="245"/>
      <c r="S1127" s="245"/>
      <c r="T1127" s="246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47" t="s">
        <v>141</v>
      </c>
      <c r="AU1127" s="247" t="s">
        <v>82</v>
      </c>
      <c r="AV1127" s="14" t="s">
        <v>82</v>
      </c>
      <c r="AW1127" s="14" t="s">
        <v>33</v>
      </c>
      <c r="AX1127" s="14" t="s">
        <v>72</v>
      </c>
      <c r="AY1127" s="247" t="s">
        <v>128</v>
      </c>
    </row>
    <row r="1128" s="14" customFormat="1">
      <c r="A1128" s="14"/>
      <c r="B1128" s="237"/>
      <c r="C1128" s="238"/>
      <c r="D1128" s="220" t="s">
        <v>141</v>
      </c>
      <c r="E1128" s="239" t="s">
        <v>19</v>
      </c>
      <c r="F1128" s="240" t="s">
        <v>762</v>
      </c>
      <c r="G1128" s="238"/>
      <c r="H1128" s="241">
        <v>7.7320000000000002</v>
      </c>
      <c r="I1128" s="242"/>
      <c r="J1128" s="238"/>
      <c r="K1128" s="238"/>
      <c r="L1128" s="243"/>
      <c r="M1128" s="244"/>
      <c r="N1128" s="245"/>
      <c r="O1128" s="245"/>
      <c r="P1128" s="245"/>
      <c r="Q1128" s="245"/>
      <c r="R1128" s="245"/>
      <c r="S1128" s="245"/>
      <c r="T1128" s="246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7" t="s">
        <v>141</v>
      </c>
      <c r="AU1128" s="247" t="s">
        <v>82</v>
      </c>
      <c r="AV1128" s="14" t="s">
        <v>82</v>
      </c>
      <c r="AW1128" s="14" t="s">
        <v>33</v>
      </c>
      <c r="AX1128" s="14" t="s">
        <v>72</v>
      </c>
      <c r="AY1128" s="247" t="s">
        <v>128</v>
      </c>
    </row>
    <row r="1129" s="16" customFormat="1">
      <c r="A1129" s="16"/>
      <c r="B1129" s="259"/>
      <c r="C1129" s="260"/>
      <c r="D1129" s="220" t="s">
        <v>141</v>
      </c>
      <c r="E1129" s="261" t="s">
        <v>19</v>
      </c>
      <c r="F1129" s="262" t="s">
        <v>187</v>
      </c>
      <c r="G1129" s="260"/>
      <c r="H1129" s="263">
        <v>30.225000000000001</v>
      </c>
      <c r="I1129" s="264"/>
      <c r="J1129" s="260"/>
      <c r="K1129" s="260"/>
      <c r="L1129" s="265"/>
      <c r="M1129" s="266"/>
      <c r="N1129" s="267"/>
      <c r="O1129" s="267"/>
      <c r="P1129" s="267"/>
      <c r="Q1129" s="267"/>
      <c r="R1129" s="267"/>
      <c r="S1129" s="267"/>
      <c r="T1129" s="268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T1129" s="269" t="s">
        <v>141</v>
      </c>
      <c r="AU1129" s="269" t="s">
        <v>82</v>
      </c>
      <c r="AV1129" s="16" t="s">
        <v>162</v>
      </c>
      <c r="AW1129" s="16" t="s">
        <v>33</v>
      </c>
      <c r="AX1129" s="16" t="s">
        <v>72</v>
      </c>
      <c r="AY1129" s="269" t="s">
        <v>128</v>
      </c>
    </row>
    <row r="1130" s="13" customFormat="1">
      <c r="A1130" s="13"/>
      <c r="B1130" s="227"/>
      <c r="C1130" s="228"/>
      <c r="D1130" s="220" t="s">
        <v>141</v>
      </c>
      <c r="E1130" s="229" t="s">
        <v>19</v>
      </c>
      <c r="F1130" s="230" t="s">
        <v>144</v>
      </c>
      <c r="G1130" s="228"/>
      <c r="H1130" s="229" t="s">
        <v>19</v>
      </c>
      <c r="I1130" s="231"/>
      <c r="J1130" s="228"/>
      <c r="K1130" s="228"/>
      <c r="L1130" s="232"/>
      <c r="M1130" s="233"/>
      <c r="N1130" s="234"/>
      <c r="O1130" s="234"/>
      <c r="P1130" s="234"/>
      <c r="Q1130" s="234"/>
      <c r="R1130" s="234"/>
      <c r="S1130" s="234"/>
      <c r="T1130" s="23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6" t="s">
        <v>141</v>
      </c>
      <c r="AU1130" s="236" t="s">
        <v>82</v>
      </c>
      <c r="AV1130" s="13" t="s">
        <v>80</v>
      </c>
      <c r="AW1130" s="13" t="s">
        <v>33</v>
      </c>
      <c r="AX1130" s="13" t="s">
        <v>72</v>
      </c>
      <c r="AY1130" s="236" t="s">
        <v>128</v>
      </c>
    </row>
    <row r="1131" s="14" customFormat="1">
      <c r="A1131" s="14"/>
      <c r="B1131" s="237"/>
      <c r="C1131" s="238"/>
      <c r="D1131" s="220" t="s">
        <v>141</v>
      </c>
      <c r="E1131" s="239" t="s">
        <v>19</v>
      </c>
      <c r="F1131" s="240" t="s">
        <v>755</v>
      </c>
      <c r="G1131" s="238"/>
      <c r="H1131" s="241">
        <v>104.295</v>
      </c>
      <c r="I1131" s="242"/>
      <c r="J1131" s="238"/>
      <c r="K1131" s="238"/>
      <c r="L1131" s="243"/>
      <c r="M1131" s="244"/>
      <c r="N1131" s="245"/>
      <c r="O1131" s="245"/>
      <c r="P1131" s="245"/>
      <c r="Q1131" s="245"/>
      <c r="R1131" s="245"/>
      <c r="S1131" s="245"/>
      <c r="T1131" s="246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7" t="s">
        <v>141</v>
      </c>
      <c r="AU1131" s="247" t="s">
        <v>82</v>
      </c>
      <c r="AV1131" s="14" t="s">
        <v>82</v>
      </c>
      <c r="AW1131" s="14" t="s">
        <v>33</v>
      </c>
      <c r="AX1131" s="14" t="s">
        <v>72</v>
      </c>
      <c r="AY1131" s="247" t="s">
        <v>128</v>
      </c>
    </row>
    <row r="1132" s="16" customFormat="1">
      <c r="A1132" s="16"/>
      <c r="B1132" s="259"/>
      <c r="C1132" s="260"/>
      <c r="D1132" s="220" t="s">
        <v>141</v>
      </c>
      <c r="E1132" s="261" t="s">
        <v>19</v>
      </c>
      <c r="F1132" s="262" t="s">
        <v>187</v>
      </c>
      <c r="G1132" s="260"/>
      <c r="H1132" s="263">
        <v>104.295</v>
      </c>
      <c r="I1132" s="264"/>
      <c r="J1132" s="260"/>
      <c r="K1132" s="260"/>
      <c r="L1132" s="265"/>
      <c r="M1132" s="266"/>
      <c r="N1132" s="267"/>
      <c r="O1132" s="267"/>
      <c r="P1132" s="267"/>
      <c r="Q1132" s="267"/>
      <c r="R1132" s="267"/>
      <c r="S1132" s="267"/>
      <c r="T1132" s="268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T1132" s="269" t="s">
        <v>141</v>
      </c>
      <c r="AU1132" s="269" t="s">
        <v>82</v>
      </c>
      <c r="AV1132" s="16" t="s">
        <v>162</v>
      </c>
      <c r="AW1132" s="16" t="s">
        <v>33</v>
      </c>
      <c r="AX1132" s="16" t="s">
        <v>72</v>
      </c>
      <c r="AY1132" s="269" t="s">
        <v>128</v>
      </c>
    </row>
    <row r="1133" s="13" customFormat="1">
      <c r="A1133" s="13"/>
      <c r="B1133" s="227"/>
      <c r="C1133" s="228"/>
      <c r="D1133" s="220" t="s">
        <v>141</v>
      </c>
      <c r="E1133" s="229" t="s">
        <v>19</v>
      </c>
      <c r="F1133" s="230" t="s">
        <v>146</v>
      </c>
      <c r="G1133" s="228"/>
      <c r="H1133" s="229" t="s">
        <v>19</v>
      </c>
      <c r="I1133" s="231"/>
      <c r="J1133" s="228"/>
      <c r="K1133" s="228"/>
      <c r="L1133" s="232"/>
      <c r="M1133" s="233"/>
      <c r="N1133" s="234"/>
      <c r="O1133" s="234"/>
      <c r="P1133" s="234"/>
      <c r="Q1133" s="234"/>
      <c r="R1133" s="234"/>
      <c r="S1133" s="234"/>
      <c r="T1133" s="23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6" t="s">
        <v>141</v>
      </c>
      <c r="AU1133" s="236" t="s">
        <v>82</v>
      </c>
      <c r="AV1133" s="13" t="s">
        <v>80</v>
      </c>
      <c r="AW1133" s="13" t="s">
        <v>33</v>
      </c>
      <c r="AX1133" s="13" t="s">
        <v>72</v>
      </c>
      <c r="AY1133" s="236" t="s">
        <v>128</v>
      </c>
    </row>
    <row r="1134" s="14" customFormat="1">
      <c r="A1134" s="14"/>
      <c r="B1134" s="237"/>
      <c r="C1134" s="238"/>
      <c r="D1134" s="220" t="s">
        <v>141</v>
      </c>
      <c r="E1134" s="239" t="s">
        <v>19</v>
      </c>
      <c r="F1134" s="240" t="s">
        <v>160</v>
      </c>
      <c r="G1134" s="238"/>
      <c r="H1134" s="241">
        <v>22.219999999999999</v>
      </c>
      <c r="I1134" s="242"/>
      <c r="J1134" s="238"/>
      <c r="K1134" s="238"/>
      <c r="L1134" s="243"/>
      <c r="M1134" s="244"/>
      <c r="N1134" s="245"/>
      <c r="O1134" s="245"/>
      <c r="P1134" s="245"/>
      <c r="Q1134" s="245"/>
      <c r="R1134" s="245"/>
      <c r="S1134" s="245"/>
      <c r="T1134" s="246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7" t="s">
        <v>141</v>
      </c>
      <c r="AU1134" s="247" t="s">
        <v>82</v>
      </c>
      <c r="AV1134" s="14" t="s">
        <v>82</v>
      </c>
      <c r="AW1134" s="14" t="s">
        <v>33</v>
      </c>
      <c r="AX1134" s="14" t="s">
        <v>72</v>
      </c>
      <c r="AY1134" s="247" t="s">
        <v>128</v>
      </c>
    </row>
    <row r="1135" s="14" customFormat="1">
      <c r="A1135" s="14"/>
      <c r="B1135" s="237"/>
      <c r="C1135" s="238"/>
      <c r="D1135" s="220" t="s">
        <v>141</v>
      </c>
      <c r="E1135" s="239" t="s">
        <v>19</v>
      </c>
      <c r="F1135" s="240" t="s">
        <v>189</v>
      </c>
      <c r="G1135" s="238"/>
      <c r="H1135" s="241">
        <v>56.119999999999997</v>
      </c>
      <c r="I1135" s="242"/>
      <c r="J1135" s="238"/>
      <c r="K1135" s="238"/>
      <c r="L1135" s="243"/>
      <c r="M1135" s="244"/>
      <c r="N1135" s="245"/>
      <c r="O1135" s="245"/>
      <c r="P1135" s="245"/>
      <c r="Q1135" s="245"/>
      <c r="R1135" s="245"/>
      <c r="S1135" s="245"/>
      <c r="T1135" s="246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7" t="s">
        <v>141</v>
      </c>
      <c r="AU1135" s="247" t="s">
        <v>82</v>
      </c>
      <c r="AV1135" s="14" t="s">
        <v>82</v>
      </c>
      <c r="AW1135" s="14" t="s">
        <v>33</v>
      </c>
      <c r="AX1135" s="14" t="s">
        <v>72</v>
      </c>
      <c r="AY1135" s="247" t="s">
        <v>128</v>
      </c>
    </row>
    <row r="1136" s="14" customFormat="1">
      <c r="A1136" s="14"/>
      <c r="B1136" s="237"/>
      <c r="C1136" s="238"/>
      <c r="D1136" s="220" t="s">
        <v>141</v>
      </c>
      <c r="E1136" s="239" t="s">
        <v>19</v>
      </c>
      <c r="F1136" s="240" t="s">
        <v>190</v>
      </c>
      <c r="G1136" s="238"/>
      <c r="H1136" s="241">
        <v>16.882000000000001</v>
      </c>
      <c r="I1136" s="242"/>
      <c r="J1136" s="238"/>
      <c r="K1136" s="238"/>
      <c r="L1136" s="243"/>
      <c r="M1136" s="244"/>
      <c r="N1136" s="245"/>
      <c r="O1136" s="245"/>
      <c r="P1136" s="245"/>
      <c r="Q1136" s="245"/>
      <c r="R1136" s="245"/>
      <c r="S1136" s="245"/>
      <c r="T1136" s="246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7" t="s">
        <v>141</v>
      </c>
      <c r="AU1136" s="247" t="s">
        <v>82</v>
      </c>
      <c r="AV1136" s="14" t="s">
        <v>82</v>
      </c>
      <c r="AW1136" s="14" t="s">
        <v>33</v>
      </c>
      <c r="AX1136" s="14" t="s">
        <v>72</v>
      </c>
      <c r="AY1136" s="247" t="s">
        <v>128</v>
      </c>
    </row>
    <row r="1137" s="14" customFormat="1">
      <c r="A1137" s="14"/>
      <c r="B1137" s="237"/>
      <c r="C1137" s="238"/>
      <c r="D1137" s="220" t="s">
        <v>141</v>
      </c>
      <c r="E1137" s="239" t="s">
        <v>19</v>
      </c>
      <c r="F1137" s="240" t="s">
        <v>191</v>
      </c>
      <c r="G1137" s="238"/>
      <c r="H1137" s="241">
        <v>9.6140000000000008</v>
      </c>
      <c r="I1137" s="242"/>
      <c r="J1137" s="238"/>
      <c r="K1137" s="238"/>
      <c r="L1137" s="243"/>
      <c r="M1137" s="244"/>
      <c r="N1137" s="245"/>
      <c r="O1137" s="245"/>
      <c r="P1137" s="245"/>
      <c r="Q1137" s="245"/>
      <c r="R1137" s="245"/>
      <c r="S1137" s="245"/>
      <c r="T1137" s="246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7" t="s">
        <v>141</v>
      </c>
      <c r="AU1137" s="247" t="s">
        <v>82</v>
      </c>
      <c r="AV1137" s="14" t="s">
        <v>82</v>
      </c>
      <c r="AW1137" s="14" t="s">
        <v>33</v>
      </c>
      <c r="AX1137" s="14" t="s">
        <v>72</v>
      </c>
      <c r="AY1137" s="247" t="s">
        <v>128</v>
      </c>
    </row>
    <row r="1138" s="14" customFormat="1">
      <c r="A1138" s="14"/>
      <c r="B1138" s="237"/>
      <c r="C1138" s="238"/>
      <c r="D1138" s="220" t="s">
        <v>141</v>
      </c>
      <c r="E1138" s="239" t="s">
        <v>19</v>
      </c>
      <c r="F1138" s="240" t="s">
        <v>192</v>
      </c>
      <c r="G1138" s="238"/>
      <c r="H1138" s="241">
        <v>37.167999999999999</v>
      </c>
      <c r="I1138" s="242"/>
      <c r="J1138" s="238"/>
      <c r="K1138" s="238"/>
      <c r="L1138" s="243"/>
      <c r="M1138" s="244"/>
      <c r="N1138" s="245"/>
      <c r="O1138" s="245"/>
      <c r="P1138" s="245"/>
      <c r="Q1138" s="245"/>
      <c r="R1138" s="245"/>
      <c r="S1138" s="245"/>
      <c r="T1138" s="246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7" t="s">
        <v>141</v>
      </c>
      <c r="AU1138" s="247" t="s">
        <v>82</v>
      </c>
      <c r="AV1138" s="14" t="s">
        <v>82</v>
      </c>
      <c r="AW1138" s="14" t="s">
        <v>33</v>
      </c>
      <c r="AX1138" s="14" t="s">
        <v>72</v>
      </c>
      <c r="AY1138" s="247" t="s">
        <v>128</v>
      </c>
    </row>
    <row r="1139" s="16" customFormat="1">
      <c r="A1139" s="16"/>
      <c r="B1139" s="259"/>
      <c r="C1139" s="260"/>
      <c r="D1139" s="220" t="s">
        <v>141</v>
      </c>
      <c r="E1139" s="261" t="s">
        <v>19</v>
      </c>
      <c r="F1139" s="262" t="s">
        <v>187</v>
      </c>
      <c r="G1139" s="260"/>
      <c r="H1139" s="263">
        <v>142.00400000000002</v>
      </c>
      <c r="I1139" s="264"/>
      <c r="J1139" s="260"/>
      <c r="K1139" s="260"/>
      <c r="L1139" s="265"/>
      <c r="M1139" s="266"/>
      <c r="N1139" s="267"/>
      <c r="O1139" s="267"/>
      <c r="P1139" s="267"/>
      <c r="Q1139" s="267"/>
      <c r="R1139" s="267"/>
      <c r="S1139" s="267"/>
      <c r="T1139" s="268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T1139" s="269" t="s">
        <v>141</v>
      </c>
      <c r="AU1139" s="269" t="s">
        <v>82</v>
      </c>
      <c r="AV1139" s="16" t="s">
        <v>162</v>
      </c>
      <c r="AW1139" s="16" t="s">
        <v>33</v>
      </c>
      <c r="AX1139" s="16" t="s">
        <v>72</v>
      </c>
      <c r="AY1139" s="269" t="s">
        <v>128</v>
      </c>
    </row>
    <row r="1140" s="13" customFormat="1">
      <c r="A1140" s="13"/>
      <c r="B1140" s="227"/>
      <c r="C1140" s="228"/>
      <c r="D1140" s="220" t="s">
        <v>141</v>
      </c>
      <c r="E1140" s="229" t="s">
        <v>19</v>
      </c>
      <c r="F1140" s="230" t="s">
        <v>148</v>
      </c>
      <c r="G1140" s="228"/>
      <c r="H1140" s="229" t="s">
        <v>19</v>
      </c>
      <c r="I1140" s="231"/>
      <c r="J1140" s="228"/>
      <c r="K1140" s="228"/>
      <c r="L1140" s="232"/>
      <c r="M1140" s="233"/>
      <c r="N1140" s="234"/>
      <c r="O1140" s="234"/>
      <c r="P1140" s="234"/>
      <c r="Q1140" s="234"/>
      <c r="R1140" s="234"/>
      <c r="S1140" s="234"/>
      <c r="T1140" s="235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6" t="s">
        <v>141</v>
      </c>
      <c r="AU1140" s="236" t="s">
        <v>82</v>
      </c>
      <c r="AV1140" s="13" t="s">
        <v>80</v>
      </c>
      <c r="AW1140" s="13" t="s">
        <v>33</v>
      </c>
      <c r="AX1140" s="13" t="s">
        <v>72</v>
      </c>
      <c r="AY1140" s="236" t="s">
        <v>128</v>
      </c>
    </row>
    <row r="1141" s="14" customFormat="1">
      <c r="A1141" s="14"/>
      <c r="B1141" s="237"/>
      <c r="C1141" s="238"/>
      <c r="D1141" s="220" t="s">
        <v>141</v>
      </c>
      <c r="E1141" s="239" t="s">
        <v>19</v>
      </c>
      <c r="F1141" s="240" t="s">
        <v>161</v>
      </c>
      <c r="G1141" s="238"/>
      <c r="H1141" s="241">
        <v>22.379999999999999</v>
      </c>
      <c r="I1141" s="242"/>
      <c r="J1141" s="238"/>
      <c r="K1141" s="238"/>
      <c r="L1141" s="243"/>
      <c r="M1141" s="244"/>
      <c r="N1141" s="245"/>
      <c r="O1141" s="245"/>
      <c r="P1141" s="245"/>
      <c r="Q1141" s="245"/>
      <c r="R1141" s="245"/>
      <c r="S1141" s="245"/>
      <c r="T1141" s="246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7" t="s">
        <v>141</v>
      </c>
      <c r="AU1141" s="247" t="s">
        <v>82</v>
      </c>
      <c r="AV1141" s="14" t="s">
        <v>82</v>
      </c>
      <c r="AW1141" s="14" t="s">
        <v>33</v>
      </c>
      <c r="AX1141" s="14" t="s">
        <v>72</v>
      </c>
      <c r="AY1141" s="247" t="s">
        <v>128</v>
      </c>
    </row>
    <row r="1142" s="14" customFormat="1">
      <c r="A1142" s="14"/>
      <c r="B1142" s="237"/>
      <c r="C1142" s="238"/>
      <c r="D1142" s="220" t="s">
        <v>141</v>
      </c>
      <c r="E1142" s="239" t="s">
        <v>19</v>
      </c>
      <c r="F1142" s="240" t="s">
        <v>194</v>
      </c>
      <c r="G1142" s="238"/>
      <c r="H1142" s="241">
        <v>55.475999999999999</v>
      </c>
      <c r="I1142" s="242"/>
      <c r="J1142" s="238"/>
      <c r="K1142" s="238"/>
      <c r="L1142" s="243"/>
      <c r="M1142" s="244"/>
      <c r="N1142" s="245"/>
      <c r="O1142" s="245"/>
      <c r="P1142" s="245"/>
      <c r="Q1142" s="245"/>
      <c r="R1142" s="245"/>
      <c r="S1142" s="245"/>
      <c r="T1142" s="246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7" t="s">
        <v>141</v>
      </c>
      <c r="AU1142" s="247" t="s">
        <v>82</v>
      </c>
      <c r="AV1142" s="14" t="s">
        <v>82</v>
      </c>
      <c r="AW1142" s="14" t="s">
        <v>33</v>
      </c>
      <c r="AX1142" s="14" t="s">
        <v>72</v>
      </c>
      <c r="AY1142" s="247" t="s">
        <v>128</v>
      </c>
    </row>
    <row r="1143" s="14" customFormat="1">
      <c r="A1143" s="14"/>
      <c r="B1143" s="237"/>
      <c r="C1143" s="238"/>
      <c r="D1143" s="220" t="s">
        <v>141</v>
      </c>
      <c r="E1143" s="239" t="s">
        <v>19</v>
      </c>
      <c r="F1143" s="240" t="s">
        <v>190</v>
      </c>
      <c r="G1143" s="238"/>
      <c r="H1143" s="241">
        <v>16.882000000000001</v>
      </c>
      <c r="I1143" s="242"/>
      <c r="J1143" s="238"/>
      <c r="K1143" s="238"/>
      <c r="L1143" s="243"/>
      <c r="M1143" s="244"/>
      <c r="N1143" s="245"/>
      <c r="O1143" s="245"/>
      <c r="P1143" s="245"/>
      <c r="Q1143" s="245"/>
      <c r="R1143" s="245"/>
      <c r="S1143" s="245"/>
      <c r="T1143" s="246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7" t="s">
        <v>141</v>
      </c>
      <c r="AU1143" s="247" t="s">
        <v>82</v>
      </c>
      <c r="AV1143" s="14" t="s">
        <v>82</v>
      </c>
      <c r="AW1143" s="14" t="s">
        <v>33</v>
      </c>
      <c r="AX1143" s="14" t="s">
        <v>72</v>
      </c>
      <c r="AY1143" s="247" t="s">
        <v>128</v>
      </c>
    </row>
    <row r="1144" s="14" customFormat="1">
      <c r="A1144" s="14"/>
      <c r="B1144" s="237"/>
      <c r="C1144" s="238"/>
      <c r="D1144" s="220" t="s">
        <v>141</v>
      </c>
      <c r="E1144" s="239" t="s">
        <v>19</v>
      </c>
      <c r="F1144" s="240" t="s">
        <v>191</v>
      </c>
      <c r="G1144" s="238"/>
      <c r="H1144" s="241">
        <v>9.6140000000000008</v>
      </c>
      <c r="I1144" s="242"/>
      <c r="J1144" s="238"/>
      <c r="K1144" s="238"/>
      <c r="L1144" s="243"/>
      <c r="M1144" s="244"/>
      <c r="N1144" s="245"/>
      <c r="O1144" s="245"/>
      <c r="P1144" s="245"/>
      <c r="Q1144" s="245"/>
      <c r="R1144" s="245"/>
      <c r="S1144" s="245"/>
      <c r="T1144" s="246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7" t="s">
        <v>141</v>
      </c>
      <c r="AU1144" s="247" t="s">
        <v>82</v>
      </c>
      <c r="AV1144" s="14" t="s">
        <v>82</v>
      </c>
      <c r="AW1144" s="14" t="s">
        <v>33</v>
      </c>
      <c r="AX1144" s="14" t="s">
        <v>72</v>
      </c>
      <c r="AY1144" s="247" t="s">
        <v>128</v>
      </c>
    </row>
    <row r="1145" s="14" customFormat="1">
      <c r="A1145" s="14"/>
      <c r="B1145" s="237"/>
      <c r="C1145" s="238"/>
      <c r="D1145" s="220" t="s">
        <v>141</v>
      </c>
      <c r="E1145" s="239" t="s">
        <v>19</v>
      </c>
      <c r="F1145" s="240" t="s">
        <v>195</v>
      </c>
      <c r="G1145" s="238"/>
      <c r="H1145" s="241">
        <v>36.753999999999998</v>
      </c>
      <c r="I1145" s="242"/>
      <c r="J1145" s="238"/>
      <c r="K1145" s="238"/>
      <c r="L1145" s="243"/>
      <c r="M1145" s="244"/>
      <c r="N1145" s="245"/>
      <c r="O1145" s="245"/>
      <c r="P1145" s="245"/>
      <c r="Q1145" s="245"/>
      <c r="R1145" s="245"/>
      <c r="S1145" s="245"/>
      <c r="T1145" s="246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7" t="s">
        <v>141</v>
      </c>
      <c r="AU1145" s="247" t="s">
        <v>82</v>
      </c>
      <c r="AV1145" s="14" t="s">
        <v>82</v>
      </c>
      <c r="AW1145" s="14" t="s">
        <v>33</v>
      </c>
      <c r="AX1145" s="14" t="s">
        <v>72</v>
      </c>
      <c r="AY1145" s="247" t="s">
        <v>128</v>
      </c>
    </row>
    <row r="1146" s="16" customFormat="1">
      <c r="A1146" s="16"/>
      <c r="B1146" s="259"/>
      <c r="C1146" s="260"/>
      <c r="D1146" s="220" t="s">
        <v>141</v>
      </c>
      <c r="E1146" s="261" t="s">
        <v>19</v>
      </c>
      <c r="F1146" s="262" t="s">
        <v>187</v>
      </c>
      <c r="G1146" s="260"/>
      <c r="H1146" s="263">
        <v>141.106</v>
      </c>
      <c r="I1146" s="264"/>
      <c r="J1146" s="260"/>
      <c r="K1146" s="260"/>
      <c r="L1146" s="265"/>
      <c r="M1146" s="266"/>
      <c r="N1146" s="267"/>
      <c r="O1146" s="267"/>
      <c r="P1146" s="267"/>
      <c r="Q1146" s="267"/>
      <c r="R1146" s="267"/>
      <c r="S1146" s="267"/>
      <c r="T1146" s="268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T1146" s="269" t="s">
        <v>141</v>
      </c>
      <c r="AU1146" s="269" t="s">
        <v>82</v>
      </c>
      <c r="AV1146" s="16" t="s">
        <v>162</v>
      </c>
      <c r="AW1146" s="16" t="s">
        <v>33</v>
      </c>
      <c r="AX1146" s="16" t="s">
        <v>72</v>
      </c>
      <c r="AY1146" s="269" t="s">
        <v>128</v>
      </c>
    </row>
    <row r="1147" s="15" customFormat="1">
      <c r="A1147" s="15"/>
      <c r="B1147" s="248"/>
      <c r="C1147" s="249"/>
      <c r="D1147" s="220" t="s">
        <v>141</v>
      </c>
      <c r="E1147" s="250" t="s">
        <v>19</v>
      </c>
      <c r="F1147" s="251" t="s">
        <v>150</v>
      </c>
      <c r="G1147" s="249"/>
      <c r="H1147" s="252">
        <v>417.63</v>
      </c>
      <c r="I1147" s="253"/>
      <c r="J1147" s="249"/>
      <c r="K1147" s="249"/>
      <c r="L1147" s="254"/>
      <c r="M1147" s="280"/>
      <c r="N1147" s="281"/>
      <c r="O1147" s="281"/>
      <c r="P1147" s="281"/>
      <c r="Q1147" s="281"/>
      <c r="R1147" s="281"/>
      <c r="S1147" s="281"/>
      <c r="T1147" s="282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58" t="s">
        <v>141</v>
      </c>
      <c r="AU1147" s="258" t="s">
        <v>82</v>
      </c>
      <c r="AV1147" s="15" t="s">
        <v>129</v>
      </c>
      <c r="AW1147" s="15" t="s">
        <v>33</v>
      </c>
      <c r="AX1147" s="15" t="s">
        <v>80</v>
      </c>
      <c r="AY1147" s="258" t="s">
        <v>128</v>
      </c>
    </row>
    <row r="1148" s="2" customFormat="1" ht="6.96" customHeight="1">
      <c r="A1148" s="41"/>
      <c r="B1148" s="62"/>
      <c r="C1148" s="63"/>
      <c r="D1148" s="63"/>
      <c r="E1148" s="63"/>
      <c r="F1148" s="63"/>
      <c r="G1148" s="63"/>
      <c r="H1148" s="63"/>
      <c r="I1148" s="63"/>
      <c r="J1148" s="63"/>
      <c r="K1148" s="63"/>
      <c r="L1148" s="47"/>
      <c r="M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</row>
  </sheetData>
  <sheetProtection sheet="1" autoFilter="0" formatColumns="0" formatRows="0" objects="1" scenarios="1" spinCount="100000" saltValue="Gbi4irllpMRrqJa0O7EOaRrlHmkk057YRaw00hOPwlxV3MgFeutSPirM5GnXqdvwna9mbGj3YmXPxr/ff5/XLQ==" hashValue="riBjMnaKgsgmbsBGuCIUUwkafGlaSUGV7OwXloGwXTtbA7C7YrkhBJHfN4sa0UQT46vN0O5297I5+Ppq7kLOow==" algorithmName="SHA-512" password="CC35"/>
  <autoFilter ref="C92:K1147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4_01/411386611"/>
    <hyperlink ref="F111" r:id="rId2" display="https://podminky.urs.cz/item/CS_URS_2024_01/611131121"/>
    <hyperlink ref="F121" r:id="rId3" display="https://podminky.urs.cz/item/CS_URS_2024_01/611142001"/>
    <hyperlink ref="F131" r:id="rId4" display="https://podminky.urs.cz/item/CS_URS_2024_01/611321131"/>
    <hyperlink ref="F141" r:id="rId5" display="https://podminky.urs.cz/item/CS_URS_2024_01/612131121"/>
    <hyperlink ref="F173" r:id="rId6" display="https://podminky.urs.cz/item/CS_URS_2024_01/612315422"/>
    <hyperlink ref="F198" r:id="rId7" display="https://podminky.urs.cz/item/CS_URS_2024_01/612321111"/>
    <hyperlink ref="F228" r:id="rId8" display="https://podminky.urs.cz/item/CS_URS_2024_01/612321191"/>
    <hyperlink ref="F258" r:id="rId9" display="https://podminky.urs.cz/item/CS_URS_2024_01/619991001"/>
    <hyperlink ref="F261" r:id="rId10" display="https://podminky.urs.cz/item/CS_URS_2024_01/632452421"/>
    <hyperlink ref="F274" r:id="rId11" display="https://podminky.urs.cz/item/CS_URS_2024_01/949101111"/>
    <hyperlink ref="F277" r:id="rId12" display="https://podminky.urs.cz/item/CS_URS_2024_01/952901111"/>
    <hyperlink ref="F280" r:id="rId13" display="https://podminky.urs.cz/item/CS_URS_2024_01/972054241"/>
    <hyperlink ref="F292" r:id="rId14" display="https://podminky.urs.cz/item/CS_URS_2024_01/978059541"/>
    <hyperlink ref="F303" r:id="rId15" display="https://podminky.urs.cz/item/CS_URS_2024_01/997013213"/>
    <hyperlink ref="F306" r:id="rId16" display="https://podminky.urs.cz/item/CS_URS_2024_01/997013219"/>
    <hyperlink ref="F310" r:id="rId17" display="https://podminky.urs.cz/item/CS_URS_2024_01/997013501"/>
    <hyperlink ref="F313" r:id="rId18" display="https://podminky.urs.cz/item/CS_URS_2024_01/997013509"/>
    <hyperlink ref="F317" r:id="rId19" display="https://podminky.urs.cz/item/CS_URS_2024_01/997013631"/>
    <hyperlink ref="F321" r:id="rId20" display="https://podminky.urs.cz/item/CS_URS_2024_01/998018002"/>
    <hyperlink ref="F326" r:id="rId21" display="https://podminky.urs.cz/item/CS_URS_2024_01/763131414"/>
    <hyperlink ref="F337" r:id="rId22" display="https://podminky.urs.cz/item/CS_URS_2024_01/763131714"/>
    <hyperlink ref="F348" r:id="rId23" display="https://podminky.urs.cz/item/CS_URS_2024_01/763131821"/>
    <hyperlink ref="F353" r:id="rId24" display="https://podminky.urs.cz/item/CS_URS_2024_01/763164532"/>
    <hyperlink ref="F359" r:id="rId25" display="https://podminky.urs.cz/item/CS_URS_2024_01/763164552"/>
    <hyperlink ref="F366" r:id="rId26" display="https://podminky.urs.cz/item/CS_URS_2024_01/763172348"/>
    <hyperlink ref="F373" r:id="rId27" display="https://podminky.urs.cz/item/CS_URS_2024_01/763431001"/>
    <hyperlink ref="F389" r:id="rId28" display="https://podminky.urs.cz/item/CS_URS_2024_01/763431201"/>
    <hyperlink ref="F399" r:id="rId29" display="https://podminky.urs.cz/item/CS_URS_2024_01/998763332"/>
    <hyperlink ref="F402" r:id="rId30" display="https://podminky.urs.cz/item/CS_URS_2024_01/998763339"/>
    <hyperlink ref="F406" r:id="rId31" display="https://podminky.urs.cz/item/CS_URS_2024_01/766421811"/>
    <hyperlink ref="F417" r:id="rId32" display="https://podminky.urs.cz/item/CS_URS_2024_01/766421822"/>
    <hyperlink ref="F429" r:id="rId33" display="https://podminky.urs.cz/item/CS_URS_2024_01/771111011"/>
    <hyperlink ref="F451" r:id="rId34" display="https://podminky.urs.cz/item/CS_URS_2024_01/771121011"/>
    <hyperlink ref="F473" r:id="rId35" display="https://podminky.urs.cz/item/CS_URS_2024_01/771151013"/>
    <hyperlink ref="F495" r:id="rId36" display="https://podminky.urs.cz/item/CS_URS_2024_01/771474112"/>
    <hyperlink ref="F507" r:id="rId37" display="https://podminky.urs.cz/item/CS_URS_2024_01/771571810"/>
    <hyperlink ref="F529" r:id="rId38" display="https://podminky.urs.cz/item/CS_URS_2024_01/771574476"/>
    <hyperlink ref="F573" r:id="rId39" display="https://podminky.urs.cz/item/CS_URS_2024_01/771577211"/>
    <hyperlink ref="F595" r:id="rId40" display="https://podminky.urs.cz/item/CS_URS_2024_01/771591112"/>
    <hyperlink ref="F616" r:id="rId41" display="https://podminky.urs.cz/item/CS_URS_2024_01/771591115"/>
    <hyperlink ref="F629" r:id="rId42" display="https://podminky.urs.cz/item/CS_URS_2024_01/771591241"/>
    <hyperlink ref="F639" r:id="rId43" display="https://podminky.urs.cz/item/CS_URS_2024_01/771591242"/>
    <hyperlink ref="F649" r:id="rId44" display="https://podminky.urs.cz/item/CS_URS_2024_01/771591264"/>
    <hyperlink ref="F662" r:id="rId45" display="https://podminky.urs.cz/item/CS_URS_2024_01/998771122"/>
    <hyperlink ref="F665" r:id="rId46" display="https://podminky.urs.cz/item/CS_URS_2024_01/998771129"/>
    <hyperlink ref="F669" r:id="rId47" display="https://podminky.urs.cz/item/CS_URS_2024_01/776201811"/>
    <hyperlink ref="F676" r:id="rId48" display="https://podminky.urs.cz/item/CS_URS_2024_01/781111011"/>
    <hyperlink ref="F705" r:id="rId49" display="https://podminky.urs.cz/item/CS_URS_2024_01/781121011"/>
    <hyperlink ref="F734" r:id="rId50" display="https://podminky.urs.cz/item/CS_URS_2024_01/781131112"/>
    <hyperlink ref="F739" r:id="rId51" display="https://podminky.urs.cz/item/CS_URS_2024_01/781131232"/>
    <hyperlink ref="F744" r:id="rId52" display="https://podminky.urs.cz/item/CS_URS_2024_01/781151031"/>
    <hyperlink ref="F773" r:id="rId53" display="https://podminky.urs.cz/item/CS_URS_2024_01/781472218"/>
    <hyperlink ref="F831" r:id="rId54" display="https://podminky.urs.cz/item/CS_URS_2024_01/781472291"/>
    <hyperlink ref="F860" r:id="rId55" display="https://podminky.urs.cz/item/CS_URS_2024_01/781492211"/>
    <hyperlink ref="F924" r:id="rId56" display="https://podminky.urs.cz/item/CS_URS_2024_01/781495115"/>
    <hyperlink ref="F944" r:id="rId57" display="https://podminky.urs.cz/item/CS_URS_2024_01/781495141"/>
    <hyperlink ref="F956" r:id="rId58" display="https://podminky.urs.cz/item/CS_URS_2024_01/781495142"/>
    <hyperlink ref="F968" r:id="rId59" display="https://podminky.urs.cz/item/CS_URS_2024_01/781495143"/>
    <hyperlink ref="F978" r:id="rId60" display="https://podminky.urs.cz/item/CS_URS_2024_01/998781122"/>
    <hyperlink ref="F981" r:id="rId61" display="https://podminky.urs.cz/item/CS_URS_2024_01/998781129"/>
    <hyperlink ref="F985" r:id="rId62" display="https://podminky.urs.cz/item/CS_URS_2024_01/783801201"/>
    <hyperlink ref="F990" r:id="rId63" display="https://podminky.urs.cz/item/CS_URS_2024_01/783813131"/>
    <hyperlink ref="F995" r:id="rId64" display="https://podminky.urs.cz/item/CS_URS_2024_01/783817421"/>
    <hyperlink ref="F1001" r:id="rId65" display="https://podminky.urs.cz/item/CS_URS_2024_01/784111001"/>
    <hyperlink ref="F1022" r:id="rId66" display="https://podminky.urs.cz/item/CS_URS_2024_01/784111011"/>
    <hyperlink ref="F1043" r:id="rId67" display="https://podminky.urs.cz/item/CS_URS_2024_01/784121001"/>
    <hyperlink ref="F1064" r:id="rId68" display="https://podminky.urs.cz/item/CS_URS_2024_01/784121011"/>
    <hyperlink ref="F1085" r:id="rId69" display="https://podminky.urs.cz/item/CS_URS_2024_01/784171101"/>
    <hyperlink ref="F1092" r:id="rId70" display="https://podminky.urs.cz/item/CS_URS_2024_01/784171111"/>
    <hyperlink ref="F1099" r:id="rId71" display="https://podminky.urs.cz/item/CS_URS_2024_01/784181121"/>
    <hyperlink ref="F1120" r:id="rId72" display="https://podminky.urs.cz/item/CS_URS_2024_01/78421112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92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26.25" customHeight="1">
      <c r="B7" s="23"/>
      <c r="E7" s="136" t="str">
        <f>'Rekapitulace stavby'!K6</f>
        <v>Rekonstrukce a modernizace ZTI ZUŠ Šmeralova 489/32, Karlovy Vary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93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763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15. 2. 2024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ROUND(J96,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ROUND((SUM(BE96:BE1060)),  2)</f>
        <v>0</v>
      </c>
      <c r="G33" s="41"/>
      <c r="H33" s="41"/>
      <c r="I33" s="151">
        <v>0.20999999999999999</v>
      </c>
      <c r="J33" s="150">
        <f>ROUND(((SUM(BE96:BE1060))*I33),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ROUND((SUM(BF96:BF1060)),  2)</f>
        <v>0</v>
      </c>
      <c r="G34" s="41"/>
      <c r="H34" s="41"/>
      <c r="I34" s="151">
        <v>0.12</v>
      </c>
      <c r="J34" s="150">
        <f>ROUND(((SUM(BF96:BF1060))*I34),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ROUND((SUM(BG96:BG1060)),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ROUND((SUM(BH96:BH1060)),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ROUND((SUM(BI96:BI1060)),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95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26.25" customHeight="1">
      <c r="A48" s="41"/>
      <c r="B48" s="42"/>
      <c r="C48" s="43"/>
      <c r="D48" s="43"/>
      <c r="E48" s="163" t="str">
        <f>E7</f>
        <v>Rekonstrukce a modernizace ZTI ZUŠ Šmeralova 489/32, Karlovy Vary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93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02 - Zdravotně technické 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Šmeralova 489/32, Karlovy Vary</v>
      </c>
      <c r="G52" s="43"/>
      <c r="H52" s="43"/>
      <c r="I52" s="35" t="s">
        <v>23</v>
      </c>
      <c r="J52" s="75" t="str">
        <f>IF(J12="","",J12)</f>
        <v>15. 2. 2024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Michaela Pelikánová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Bc. Martin Frous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96</v>
      </c>
      <c r="D57" s="165"/>
      <c r="E57" s="165"/>
      <c r="F57" s="165"/>
      <c r="G57" s="165"/>
      <c r="H57" s="165"/>
      <c r="I57" s="165"/>
      <c r="J57" s="166" t="s">
        <v>97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98</v>
      </c>
    </row>
    <row r="60" s="9" customFormat="1" ht="24.96" customHeight="1">
      <c r="A60" s="9"/>
      <c r="B60" s="168"/>
      <c r="C60" s="169"/>
      <c r="D60" s="170" t="s">
        <v>99</v>
      </c>
      <c r="E60" s="171"/>
      <c r="F60" s="171"/>
      <c r="G60" s="171"/>
      <c r="H60" s="171"/>
      <c r="I60" s="171"/>
      <c r="J60" s="172">
        <f>J97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764</v>
      </c>
      <c r="E61" s="177"/>
      <c r="F61" s="177"/>
      <c r="G61" s="177"/>
      <c r="H61" s="177"/>
      <c r="I61" s="177"/>
      <c r="J61" s="178">
        <f>J98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100</v>
      </c>
      <c r="E62" s="177"/>
      <c r="F62" s="177"/>
      <c r="G62" s="177"/>
      <c r="H62" s="177"/>
      <c r="I62" s="177"/>
      <c r="J62" s="178">
        <f>J155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101</v>
      </c>
      <c r="E63" s="177"/>
      <c r="F63" s="177"/>
      <c r="G63" s="177"/>
      <c r="H63" s="177"/>
      <c r="I63" s="177"/>
      <c r="J63" s="178">
        <f>J166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102</v>
      </c>
      <c r="E64" s="177"/>
      <c r="F64" s="177"/>
      <c r="G64" s="177"/>
      <c r="H64" s="177"/>
      <c r="I64" s="177"/>
      <c r="J64" s="178">
        <f>J182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103</v>
      </c>
      <c r="E65" s="177"/>
      <c r="F65" s="177"/>
      <c r="G65" s="177"/>
      <c r="H65" s="177"/>
      <c r="I65" s="177"/>
      <c r="J65" s="178">
        <f>J219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104</v>
      </c>
      <c r="E66" s="177"/>
      <c r="F66" s="177"/>
      <c r="G66" s="177"/>
      <c r="H66" s="177"/>
      <c r="I66" s="177"/>
      <c r="J66" s="178">
        <f>J237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8"/>
      <c r="C67" s="169"/>
      <c r="D67" s="170" t="s">
        <v>105</v>
      </c>
      <c r="E67" s="171"/>
      <c r="F67" s="171"/>
      <c r="G67" s="171"/>
      <c r="H67" s="171"/>
      <c r="I67" s="171"/>
      <c r="J67" s="172">
        <f>J241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4"/>
      <c r="C68" s="175"/>
      <c r="D68" s="176" t="s">
        <v>765</v>
      </c>
      <c r="E68" s="177"/>
      <c r="F68" s="177"/>
      <c r="G68" s="177"/>
      <c r="H68" s="177"/>
      <c r="I68" s="177"/>
      <c r="J68" s="178">
        <f>J242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766</v>
      </c>
      <c r="E69" s="177"/>
      <c r="F69" s="177"/>
      <c r="G69" s="177"/>
      <c r="H69" s="177"/>
      <c r="I69" s="177"/>
      <c r="J69" s="178">
        <f>J391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767</v>
      </c>
      <c r="E70" s="177"/>
      <c r="F70" s="177"/>
      <c r="G70" s="177"/>
      <c r="H70" s="177"/>
      <c r="I70" s="177"/>
      <c r="J70" s="178">
        <f>J641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4"/>
      <c r="C71" s="175"/>
      <c r="D71" s="176" t="s">
        <v>768</v>
      </c>
      <c r="E71" s="177"/>
      <c r="F71" s="177"/>
      <c r="G71" s="177"/>
      <c r="H71" s="177"/>
      <c r="I71" s="177"/>
      <c r="J71" s="178">
        <f>J902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4"/>
      <c r="C72" s="175"/>
      <c r="D72" s="176" t="s">
        <v>769</v>
      </c>
      <c r="E72" s="177"/>
      <c r="F72" s="177"/>
      <c r="G72" s="177"/>
      <c r="H72" s="177"/>
      <c r="I72" s="177"/>
      <c r="J72" s="178">
        <f>J921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770</v>
      </c>
      <c r="E73" s="177"/>
      <c r="F73" s="177"/>
      <c r="G73" s="177"/>
      <c r="H73" s="177"/>
      <c r="I73" s="177"/>
      <c r="J73" s="178">
        <f>J940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106</v>
      </c>
      <c r="E74" s="177"/>
      <c r="F74" s="177"/>
      <c r="G74" s="177"/>
      <c r="H74" s="177"/>
      <c r="I74" s="177"/>
      <c r="J74" s="178">
        <f>J963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771</v>
      </c>
      <c r="E75" s="177"/>
      <c r="F75" s="177"/>
      <c r="G75" s="177"/>
      <c r="H75" s="177"/>
      <c r="I75" s="177"/>
      <c r="J75" s="178">
        <f>J972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4"/>
      <c r="C76" s="175"/>
      <c r="D76" s="176" t="s">
        <v>111</v>
      </c>
      <c r="E76" s="177"/>
      <c r="F76" s="177"/>
      <c r="G76" s="177"/>
      <c r="H76" s="177"/>
      <c r="I76" s="177"/>
      <c r="J76" s="178">
        <f>J1044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82" s="2" customFormat="1" ht="6.96" customHeight="1">
      <c r="A82" s="41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24.96" customHeight="1">
      <c r="A83" s="41"/>
      <c r="B83" s="42"/>
      <c r="C83" s="26" t="s">
        <v>113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5" t="s">
        <v>16</v>
      </c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26.25" customHeight="1">
      <c r="A86" s="41"/>
      <c r="B86" s="42"/>
      <c r="C86" s="43"/>
      <c r="D86" s="43"/>
      <c r="E86" s="163" t="str">
        <f>E7</f>
        <v>Rekonstrukce a modernizace ZTI ZUŠ Šmeralova 489/32, Karlovy Vary</v>
      </c>
      <c r="F86" s="35"/>
      <c r="G86" s="35"/>
      <c r="H86" s="35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5" t="s">
        <v>93</v>
      </c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6.5" customHeight="1">
      <c r="A88" s="41"/>
      <c r="B88" s="42"/>
      <c r="C88" s="43"/>
      <c r="D88" s="43"/>
      <c r="E88" s="72" t="str">
        <f>E9</f>
        <v>02 - Zdravotně technické instalace</v>
      </c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2" customHeight="1">
      <c r="A90" s="41"/>
      <c r="B90" s="42"/>
      <c r="C90" s="35" t="s">
        <v>21</v>
      </c>
      <c r="D90" s="43"/>
      <c r="E90" s="43"/>
      <c r="F90" s="30" t="str">
        <f>F12</f>
        <v>Šmeralova 489/32, Karlovy Vary</v>
      </c>
      <c r="G90" s="43"/>
      <c r="H90" s="43"/>
      <c r="I90" s="35" t="s">
        <v>23</v>
      </c>
      <c r="J90" s="75" t="str">
        <f>IF(J12="","",J12)</f>
        <v>15. 2. 2024</v>
      </c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6.96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25.65" customHeight="1">
      <c r="A92" s="41"/>
      <c r="B92" s="42"/>
      <c r="C92" s="35" t="s">
        <v>25</v>
      </c>
      <c r="D92" s="43"/>
      <c r="E92" s="43"/>
      <c r="F92" s="30" t="str">
        <f>E15</f>
        <v>Statutární město Karlovy Vary</v>
      </c>
      <c r="G92" s="43"/>
      <c r="H92" s="43"/>
      <c r="I92" s="35" t="s">
        <v>31</v>
      </c>
      <c r="J92" s="39" t="str">
        <f>E21</f>
        <v>Ing. Michaela Pelikánová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5.15" customHeight="1">
      <c r="A93" s="41"/>
      <c r="B93" s="42"/>
      <c r="C93" s="35" t="s">
        <v>29</v>
      </c>
      <c r="D93" s="43"/>
      <c r="E93" s="43"/>
      <c r="F93" s="30" t="str">
        <f>IF(E18="","",E18)</f>
        <v>Vyplň údaj</v>
      </c>
      <c r="G93" s="43"/>
      <c r="H93" s="43"/>
      <c r="I93" s="35" t="s">
        <v>34</v>
      </c>
      <c r="J93" s="39" t="str">
        <f>E24</f>
        <v>Bc. Martin Frous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0.32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11" customFormat="1" ht="29.28" customHeight="1">
      <c r="A95" s="180"/>
      <c r="B95" s="181"/>
      <c r="C95" s="182" t="s">
        <v>114</v>
      </c>
      <c r="D95" s="183" t="s">
        <v>57</v>
      </c>
      <c r="E95" s="183" t="s">
        <v>53</v>
      </c>
      <c r="F95" s="183" t="s">
        <v>54</v>
      </c>
      <c r="G95" s="183" t="s">
        <v>115</v>
      </c>
      <c r="H95" s="183" t="s">
        <v>116</v>
      </c>
      <c r="I95" s="183" t="s">
        <v>117</v>
      </c>
      <c r="J95" s="183" t="s">
        <v>97</v>
      </c>
      <c r="K95" s="184" t="s">
        <v>118</v>
      </c>
      <c r="L95" s="185"/>
      <c r="M95" s="95" t="s">
        <v>19</v>
      </c>
      <c r="N95" s="96" t="s">
        <v>42</v>
      </c>
      <c r="O95" s="96" t="s">
        <v>119</v>
      </c>
      <c r="P95" s="96" t="s">
        <v>120</v>
      </c>
      <c r="Q95" s="96" t="s">
        <v>121</v>
      </c>
      <c r="R95" s="96" t="s">
        <v>122</v>
      </c>
      <c r="S95" s="96" t="s">
        <v>123</v>
      </c>
      <c r="T95" s="97" t="s">
        <v>124</v>
      </c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</row>
    <row r="96" s="2" customFormat="1" ht="22.8" customHeight="1">
      <c r="A96" s="41"/>
      <c r="B96" s="42"/>
      <c r="C96" s="102" t="s">
        <v>125</v>
      </c>
      <c r="D96" s="43"/>
      <c r="E96" s="43"/>
      <c r="F96" s="43"/>
      <c r="G96" s="43"/>
      <c r="H96" s="43"/>
      <c r="I96" s="43"/>
      <c r="J96" s="186">
        <f>BK96</f>
        <v>0</v>
      </c>
      <c r="K96" s="43"/>
      <c r="L96" s="47"/>
      <c r="M96" s="98"/>
      <c r="N96" s="187"/>
      <c r="O96" s="99"/>
      <c r="P96" s="188">
        <f>P97+P241</f>
        <v>0</v>
      </c>
      <c r="Q96" s="99"/>
      <c r="R96" s="188">
        <f>R97+R241</f>
        <v>13.989574849999999</v>
      </c>
      <c r="S96" s="99"/>
      <c r="T96" s="189">
        <f>T97+T241</f>
        <v>10.752255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71</v>
      </c>
      <c r="AU96" s="20" t="s">
        <v>98</v>
      </c>
      <c r="BK96" s="190">
        <f>BK97+BK241</f>
        <v>0</v>
      </c>
    </row>
    <row r="97" s="12" customFormat="1" ht="25.92" customHeight="1">
      <c r="A97" s="12"/>
      <c r="B97" s="191"/>
      <c r="C97" s="192"/>
      <c r="D97" s="193" t="s">
        <v>71</v>
      </c>
      <c r="E97" s="194" t="s">
        <v>126</v>
      </c>
      <c r="F97" s="194" t="s">
        <v>127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P98+P155+P166+P182+P219+P237</f>
        <v>0</v>
      </c>
      <c r="Q97" s="199"/>
      <c r="R97" s="200">
        <f>R98+R155+R166+R182+R219+R237</f>
        <v>11.4692679</v>
      </c>
      <c r="S97" s="199"/>
      <c r="T97" s="201">
        <f>T98+T155+T166+T182+T219+T237</f>
        <v>5.5539000000000005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72</v>
      </c>
      <c r="AY97" s="202" t="s">
        <v>128</v>
      </c>
      <c r="BK97" s="204">
        <f>BK98+BK155+BK166+BK182+BK219+BK237</f>
        <v>0</v>
      </c>
    </row>
    <row r="98" s="12" customFormat="1" ht="22.8" customHeight="1">
      <c r="A98" s="12"/>
      <c r="B98" s="191"/>
      <c r="C98" s="192"/>
      <c r="D98" s="193" t="s">
        <v>71</v>
      </c>
      <c r="E98" s="205" t="s">
        <v>80</v>
      </c>
      <c r="F98" s="205" t="s">
        <v>772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SUM(P99:P154)</f>
        <v>0</v>
      </c>
      <c r="Q98" s="199"/>
      <c r="R98" s="200">
        <f>SUM(R99:R154)</f>
        <v>4.968</v>
      </c>
      <c r="S98" s="199"/>
      <c r="T98" s="201">
        <f>SUM(T99:T154)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80</v>
      </c>
      <c r="AT98" s="203" t="s">
        <v>71</v>
      </c>
      <c r="AU98" s="203" t="s">
        <v>80</v>
      </c>
      <c r="AY98" s="202" t="s">
        <v>128</v>
      </c>
      <c r="BK98" s="204">
        <f>SUM(BK99:BK154)</f>
        <v>0</v>
      </c>
    </row>
    <row r="99" s="2" customFormat="1" ht="37.8" customHeight="1">
      <c r="A99" s="41"/>
      <c r="B99" s="42"/>
      <c r="C99" s="207" t="s">
        <v>80</v>
      </c>
      <c r="D99" s="207" t="s">
        <v>131</v>
      </c>
      <c r="E99" s="208" t="s">
        <v>773</v>
      </c>
      <c r="F99" s="209" t="s">
        <v>774</v>
      </c>
      <c r="G99" s="210" t="s">
        <v>775</v>
      </c>
      <c r="H99" s="211">
        <v>5.7960000000000003</v>
      </c>
      <c r="I99" s="212"/>
      <c r="J99" s="213">
        <f>ROUND(I99*H99,2)</f>
        <v>0</v>
      </c>
      <c r="K99" s="209" t="s">
        <v>135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129</v>
      </c>
      <c r="AT99" s="218" t="s">
        <v>131</v>
      </c>
      <c r="AU99" s="218" t="s">
        <v>82</v>
      </c>
      <c r="AY99" s="20" t="s">
        <v>128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129</v>
      </c>
      <c r="BM99" s="218" t="s">
        <v>776</v>
      </c>
    </row>
    <row r="100" s="2" customFormat="1">
      <c r="A100" s="41"/>
      <c r="B100" s="42"/>
      <c r="C100" s="43"/>
      <c r="D100" s="220" t="s">
        <v>137</v>
      </c>
      <c r="E100" s="43"/>
      <c r="F100" s="221" t="s">
        <v>777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137</v>
      </c>
      <c r="AU100" s="20" t="s">
        <v>82</v>
      </c>
    </row>
    <row r="101" s="2" customFormat="1">
      <c r="A101" s="41"/>
      <c r="B101" s="42"/>
      <c r="C101" s="43"/>
      <c r="D101" s="225" t="s">
        <v>139</v>
      </c>
      <c r="E101" s="43"/>
      <c r="F101" s="226" t="s">
        <v>778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139</v>
      </c>
      <c r="AU101" s="20" t="s">
        <v>82</v>
      </c>
    </row>
    <row r="102" s="14" customFormat="1">
      <c r="A102" s="14"/>
      <c r="B102" s="237"/>
      <c r="C102" s="238"/>
      <c r="D102" s="220" t="s">
        <v>141</v>
      </c>
      <c r="E102" s="239" t="s">
        <v>19</v>
      </c>
      <c r="F102" s="240" t="s">
        <v>779</v>
      </c>
      <c r="G102" s="238"/>
      <c r="H102" s="241">
        <v>1.6559999999999999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141</v>
      </c>
      <c r="AU102" s="247" t="s">
        <v>82</v>
      </c>
      <c r="AV102" s="14" t="s">
        <v>82</v>
      </c>
      <c r="AW102" s="14" t="s">
        <v>33</v>
      </c>
      <c r="AX102" s="14" t="s">
        <v>72</v>
      </c>
      <c r="AY102" s="247" t="s">
        <v>128</v>
      </c>
    </row>
    <row r="103" s="14" customFormat="1">
      <c r="A103" s="14"/>
      <c r="B103" s="237"/>
      <c r="C103" s="238"/>
      <c r="D103" s="220" t="s">
        <v>141</v>
      </c>
      <c r="E103" s="239" t="s">
        <v>19</v>
      </c>
      <c r="F103" s="240" t="s">
        <v>780</v>
      </c>
      <c r="G103" s="238"/>
      <c r="H103" s="241">
        <v>0.46800000000000003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141</v>
      </c>
      <c r="AU103" s="247" t="s">
        <v>82</v>
      </c>
      <c r="AV103" s="14" t="s">
        <v>82</v>
      </c>
      <c r="AW103" s="14" t="s">
        <v>33</v>
      </c>
      <c r="AX103" s="14" t="s">
        <v>72</v>
      </c>
      <c r="AY103" s="247" t="s">
        <v>128</v>
      </c>
    </row>
    <row r="104" s="14" customFormat="1">
      <c r="A104" s="14"/>
      <c r="B104" s="237"/>
      <c r="C104" s="238"/>
      <c r="D104" s="220" t="s">
        <v>141</v>
      </c>
      <c r="E104" s="239" t="s">
        <v>19</v>
      </c>
      <c r="F104" s="240" t="s">
        <v>781</v>
      </c>
      <c r="G104" s="238"/>
      <c r="H104" s="241">
        <v>2.1600000000000001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141</v>
      </c>
      <c r="AU104" s="247" t="s">
        <v>82</v>
      </c>
      <c r="AV104" s="14" t="s">
        <v>82</v>
      </c>
      <c r="AW104" s="14" t="s">
        <v>33</v>
      </c>
      <c r="AX104" s="14" t="s">
        <v>72</v>
      </c>
      <c r="AY104" s="247" t="s">
        <v>128</v>
      </c>
    </row>
    <row r="105" s="14" customFormat="1">
      <c r="A105" s="14"/>
      <c r="B105" s="237"/>
      <c r="C105" s="238"/>
      <c r="D105" s="220" t="s">
        <v>141</v>
      </c>
      <c r="E105" s="239" t="s">
        <v>19</v>
      </c>
      <c r="F105" s="240" t="s">
        <v>782</v>
      </c>
      <c r="G105" s="238"/>
      <c r="H105" s="241">
        <v>0.33600000000000002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141</v>
      </c>
      <c r="AU105" s="247" t="s">
        <v>82</v>
      </c>
      <c r="AV105" s="14" t="s">
        <v>82</v>
      </c>
      <c r="AW105" s="14" t="s">
        <v>33</v>
      </c>
      <c r="AX105" s="14" t="s">
        <v>72</v>
      </c>
      <c r="AY105" s="247" t="s">
        <v>128</v>
      </c>
    </row>
    <row r="106" s="14" customFormat="1">
      <c r="A106" s="14"/>
      <c r="B106" s="237"/>
      <c r="C106" s="238"/>
      <c r="D106" s="220" t="s">
        <v>141</v>
      </c>
      <c r="E106" s="239" t="s">
        <v>19</v>
      </c>
      <c r="F106" s="240" t="s">
        <v>782</v>
      </c>
      <c r="G106" s="238"/>
      <c r="H106" s="241">
        <v>0.33600000000000002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141</v>
      </c>
      <c r="AU106" s="247" t="s">
        <v>82</v>
      </c>
      <c r="AV106" s="14" t="s">
        <v>82</v>
      </c>
      <c r="AW106" s="14" t="s">
        <v>33</v>
      </c>
      <c r="AX106" s="14" t="s">
        <v>72</v>
      </c>
      <c r="AY106" s="247" t="s">
        <v>128</v>
      </c>
    </row>
    <row r="107" s="14" customFormat="1">
      <c r="A107" s="14"/>
      <c r="B107" s="237"/>
      <c r="C107" s="238"/>
      <c r="D107" s="220" t="s">
        <v>141</v>
      </c>
      <c r="E107" s="239" t="s">
        <v>19</v>
      </c>
      <c r="F107" s="240" t="s">
        <v>783</v>
      </c>
      <c r="G107" s="238"/>
      <c r="H107" s="241">
        <v>0.83999999999999997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141</v>
      </c>
      <c r="AU107" s="247" t="s">
        <v>82</v>
      </c>
      <c r="AV107" s="14" t="s">
        <v>82</v>
      </c>
      <c r="AW107" s="14" t="s">
        <v>33</v>
      </c>
      <c r="AX107" s="14" t="s">
        <v>72</v>
      </c>
      <c r="AY107" s="247" t="s">
        <v>128</v>
      </c>
    </row>
    <row r="108" s="15" customFormat="1">
      <c r="A108" s="15"/>
      <c r="B108" s="248"/>
      <c r="C108" s="249"/>
      <c r="D108" s="220" t="s">
        <v>141</v>
      </c>
      <c r="E108" s="250" t="s">
        <v>19</v>
      </c>
      <c r="F108" s="251" t="s">
        <v>150</v>
      </c>
      <c r="G108" s="249"/>
      <c r="H108" s="252">
        <v>5.7960000000000012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141</v>
      </c>
      <c r="AU108" s="258" t="s">
        <v>82</v>
      </c>
      <c r="AV108" s="15" t="s">
        <v>129</v>
      </c>
      <c r="AW108" s="15" t="s">
        <v>33</v>
      </c>
      <c r="AX108" s="15" t="s">
        <v>80</v>
      </c>
      <c r="AY108" s="258" t="s">
        <v>128</v>
      </c>
    </row>
    <row r="109" s="2" customFormat="1" ht="37.8" customHeight="1">
      <c r="A109" s="41"/>
      <c r="B109" s="42"/>
      <c r="C109" s="207" t="s">
        <v>82</v>
      </c>
      <c r="D109" s="207" t="s">
        <v>131</v>
      </c>
      <c r="E109" s="208" t="s">
        <v>784</v>
      </c>
      <c r="F109" s="209" t="s">
        <v>785</v>
      </c>
      <c r="G109" s="210" t="s">
        <v>775</v>
      </c>
      <c r="H109" s="211">
        <v>3.3119999999999998</v>
      </c>
      <c r="I109" s="212"/>
      <c r="J109" s="213">
        <f>ROUND(I109*H109,2)</f>
        <v>0</v>
      </c>
      <c r="K109" s="209" t="s">
        <v>135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129</v>
      </c>
      <c r="AT109" s="218" t="s">
        <v>131</v>
      </c>
      <c r="AU109" s="218" t="s">
        <v>82</v>
      </c>
      <c r="AY109" s="20" t="s">
        <v>128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129</v>
      </c>
      <c r="BM109" s="218" t="s">
        <v>786</v>
      </c>
    </row>
    <row r="110" s="2" customFormat="1">
      <c r="A110" s="41"/>
      <c r="B110" s="42"/>
      <c r="C110" s="43"/>
      <c r="D110" s="220" t="s">
        <v>137</v>
      </c>
      <c r="E110" s="43"/>
      <c r="F110" s="221" t="s">
        <v>787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137</v>
      </c>
      <c r="AU110" s="20" t="s">
        <v>82</v>
      </c>
    </row>
    <row r="111" s="2" customFormat="1">
      <c r="A111" s="41"/>
      <c r="B111" s="42"/>
      <c r="C111" s="43"/>
      <c r="D111" s="225" t="s">
        <v>139</v>
      </c>
      <c r="E111" s="43"/>
      <c r="F111" s="226" t="s">
        <v>788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139</v>
      </c>
      <c r="AU111" s="20" t="s">
        <v>82</v>
      </c>
    </row>
    <row r="112" s="14" customFormat="1">
      <c r="A112" s="14"/>
      <c r="B112" s="237"/>
      <c r="C112" s="238"/>
      <c r="D112" s="220" t="s">
        <v>141</v>
      </c>
      <c r="E112" s="239" t="s">
        <v>19</v>
      </c>
      <c r="F112" s="240" t="s">
        <v>789</v>
      </c>
      <c r="G112" s="238"/>
      <c r="H112" s="241">
        <v>3.3119999999999998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141</v>
      </c>
      <c r="AU112" s="247" t="s">
        <v>82</v>
      </c>
      <c r="AV112" s="14" t="s">
        <v>82</v>
      </c>
      <c r="AW112" s="14" t="s">
        <v>33</v>
      </c>
      <c r="AX112" s="14" t="s">
        <v>72</v>
      </c>
      <c r="AY112" s="247" t="s">
        <v>128</v>
      </c>
    </row>
    <row r="113" s="15" customFormat="1">
      <c r="A113" s="15"/>
      <c r="B113" s="248"/>
      <c r="C113" s="249"/>
      <c r="D113" s="220" t="s">
        <v>141</v>
      </c>
      <c r="E113" s="250" t="s">
        <v>19</v>
      </c>
      <c r="F113" s="251" t="s">
        <v>150</v>
      </c>
      <c r="G113" s="249"/>
      <c r="H113" s="252">
        <v>3.3119999999999998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141</v>
      </c>
      <c r="AU113" s="258" t="s">
        <v>82</v>
      </c>
      <c r="AV113" s="15" t="s">
        <v>129</v>
      </c>
      <c r="AW113" s="15" t="s">
        <v>33</v>
      </c>
      <c r="AX113" s="15" t="s">
        <v>80</v>
      </c>
      <c r="AY113" s="258" t="s">
        <v>128</v>
      </c>
    </row>
    <row r="114" s="2" customFormat="1" ht="37.8" customHeight="1">
      <c r="A114" s="41"/>
      <c r="B114" s="42"/>
      <c r="C114" s="207" t="s">
        <v>162</v>
      </c>
      <c r="D114" s="207" t="s">
        <v>131</v>
      </c>
      <c r="E114" s="208" t="s">
        <v>790</v>
      </c>
      <c r="F114" s="209" t="s">
        <v>791</v>
      </c>
      <c r="G114" s="210" t="s">
        <v>775</v>
      </c>
      <c r="H114" s="211">
        <v>16.559999999999999</v>
      </c>
      <c r="I114" s="212"/>
      <c r="J114" s="213">
        <f>ROUND(I114*H114,2)</f>
        <v>0</v>
      </c>
      <c r="K114" s="209" t="s">
        <v>135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129</v>
      </c>
      <c r="AT114" s="218" t="s">
        <v>131</v>
      </c>
      <c r="AU114" s="218" t="s">
        <v>82</v>
      </c>
      <c r="AY114" s="20" t="s">
        <v>128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129</v>
      </c>
      <c r="BM114" s="218" t="s">
        <v>792</v>
      </c>
    </row>
    <row r="115" s="2" customFormat="1">
      <c r="A115" s="41"/>
      <c r="B115" s="42"/>
      <c r="C115" s="43"/>
      <c r="D115" s="220" t="s">
        <v>137</v>
      </c>
      <c r="E115" s="43"/>
      <c r="F115" s="221" t="s">
        <v>793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137</v>
      </c>
      <c r="AU115" s="20" t="s">
        <v>82</v>
      </c>
    </row>
    <row r="116" s="2" customFormat="1">
      <c r="A116" s="41"/>
      <c r="B116" s="42"/>
      <c r="C116" s="43"/>
      <c r="D116" s="225" t="s">
        <v>139</v>
      </c>
      <c r="E116" s="43"/>
      <c r="F116" s="226" t="s">
        <v>794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139</v>
      </c>
      <c r="AU116" s="20" t="s">
        <v>82</v>
      </c>
    </row>
    <row r="117" s="14" customFormat="1">
      <c r="A117" s="14"/>
      <c r="B117" s="237"/>
      <c r="C117" s="238"/>
      <c r="D117" s="220" t="s">
        <v>141</v>
      </c>
      <c r="E117" s="239" t="s">
        <v>19</v>
      </c>
      <c r="F117" s="240" t="s">
        <v>795</v>
      </c>
      <c r="G117" s="238"/>
      <c r="H117" s="241">
        <v>16.559999999999999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141</v>
      </c>
      <c r="AU117" s="247" t="s">
        <v>82</v>
      </c>
      <c r="AV117" s="14" t="s">
        <v>82</v>
      </c>
      <c r="AW117" s="14" t="s">
        <v>33</v>
      </c>
      <c r="AX117" s="14" t="s">
        <v>80</v>
      </c>
      <c r="AY117" s="247" t="s">
        <v>128</v>
      </c>
    </row>
    <row r="118" s="2" customFormat="1" ht="37.8" customHeight="1">
      <c r="A118" s="41"/>
      <c r="B118" s="42"/>
      <c r="C118" s="207" t="s">
        <v>129</v>
      </c>
      <c r="D118" s="207" t="s">
        <v>131</v>
      </c>
      <c r="E118" s="208" t="s">
        <v>796</v>
      </c>
      <c r="F118" s="209" t="s">
        <v>797</v>
      </c>
      <c r="G118" s="210" t="s">
        <v>775</v>
      </c>
      <c r="H118" s="211">
        <v>3.3119999999999998</v>
      </c>
      <c r="I118" s="212"/>
      <c r="J118" s="213">
        <f>ROUND(I118*H118,2)</f>
        <v>0</v>
      </c>
      <c r="K118" s="209" t="s">
        <v>135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129</v>
      </c>
      <c r="AT118" s="218" t="s">
        <v>131</v>
      </c>
      <c r="AU118" s="218" t="s">
        <v>82</v>
      </c>
      <c r="AY118" s="20" t="s">
        <v>128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129</v>
      </c>
      <c r="BM118" s="218" t="s">
        <v>798</v>
      </c>
    </row>
    <row r="119" s="2" customFormat="1">
      <c r="A119" s="41"/>
      <c r="B119" s="42"/>
      <c r="C119" s="43"/>
      <c r="D119" s="220" t="s">
        <v>137</v>
      </c>
      <c r="E119" s="43"/>
      <c r="F119" s="221" t="s">
        <v>799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137</v>
      </c>
      <c r="AU119" s="20" t="s">
        <v>82</v>
      </c>
    </row>
    <row r="120" s="2" customFormat="1">
      <c r="A120" s="41"/>
      <c r="B120" s="42"/>
      <c r="C120" s="43"/>
      <c r="D120" s="225" t="s">
        <v>139</v>
      </c>
      <c r="E120" s="43"/>
      <c r="F120" s="226" t="s">
        <v>800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139</v>
      </c>
      <c r="AU120" s="20" t="s">
        <v>82</v>
      </c>
    </row>
    <row r="121" s="2" customFormat="1" ht="37.8" customHeight="1">
      <c r="A121" s="41"/>
      <c r="B121" s="42"/>
      <c r="C121" s="207" t="s">
        <v>173</v>
      </c>
      <c r="D121" s="207" t="s">
        <v>131</v>
      </c>
      <c r="E121" s="208" t="s">
        <v>801</v>
      </c>
      <c r="F121" s="209" t="s">
        <v>802</v>
      </c>
      <c r="G121" s="210" t="s">
        <v>775</v>
      </c>
      <c r="H121" s="211">
        <v>33.119999999999997</v>
      </c>
      <c r="I121" s="212"/>
      <c r="J121" s="213">
        <f>ROUND(I121*H121,2)</f>
        <v>0</v>
      </c>
      <c r="K121" s="209" t="s">
        <v>135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129</v>
      </c>
      <c r="AT121" s="218" t="s">
        <v>131</v>
      </c>
      <c r="AU121" s="218" t="s">
        <v>82</v>
      </c>
      <c r="AY121" s="20" t="s">
        <v>128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129</v>
      </c>
      <c r="BM121" s="218" t="s">
        <v>803</v>
      </c>
    </row>
    <row r="122" s="2" customFormat="1">
      <c r="A122" s="41"/>
      <c r="B122" s="42"/>
      <c r="C122" s="43"/>
      <c r="D122" s="220" t="s">
        <v>137</v>
      </c>
      <c r="E122" s="43"/>
      <c r="F122" s="221" t="s">
        <v>804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137</v>
      </c>
      <c r="AU122" s="20" t="s">
        <v>82</v>
      </c>
    </row>
    <row r="123" s="2" customFormat="1">
      <c r="A123" s="41"/>
      <c r="B123" s="42"/>
      <c r="C123" s="43"/>
      <c r="D123" s="225" t="s">
        <v>139</v>
      </c>
      <c r="E123" s="43"/>
      <c r="F123" s="226" t="s">
        <v>805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139</v>
      </c>
      <c r="AU123" s="20" t="s">
        <v>82</v>
      </c>
    </row>
    <row r="124" s="14" customFormat="1">
      <c r="A124" s="14"/>
      <c r="B124" s="237"/>
      <c r="C124" s="238"/>
      <c r="D124" s="220" t="s">
        <v>141</v>
      </c>
      <c r="E124" s="239" t="s">
        <v>19</v>
      </c>
      <c r="F124" s="240" t="s">
        <v>806</v>
      </c>
      <c r="G124" s="238"/>
      <c r="H124" s="241">
        <v>33.119999999999997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141</v>
      </c>
      <c r="AU124" s="247" t="s">
        <v>82</v>
      </c>
      <c r="AV124" s="14" t="s">
        <v>82</v>
      </c>
      <c r="AW124" s="14" t="s">
        <v>33</v>
      </c>
      <c r="AX124" s="14" t="s">
        <v>80</v>
      </c>
      <c r="AY124" s="247" t="s">
        <v>128</v>
      </c>
    </row>
    <row r="125" s="2" customFormat="1" ht="24.15" customHeight="1">
      <c r="A125" s="41"/>
      <c r="B125" s="42"/>
      <c r="C125" s="207" t="s">
        <v>151</v>
      </c>
      <c r="D125" s="207" t="s">
        <v>131</v>
      </c>
      <c r="E125" s="208" t="s">
        <v>807</v>
      </c>
      <c r="F125" s="209" t="s">
        <v>808</v>
      </c>
      <c r="G125" s="210" t="s">
        <v>775</v>
      </c>
      <c r="H125" s="211">
        <v>3.3119999999999998</v>
      </c>
      <c r="I125" s="212"/>
      <c r="J125" s="213">
        <f>ROUND(I125*H125,2)</f>
        <v>0</v>
      </c>
      <c r="K125" s="209" t="s">
        <v>135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129</v>
      </c>
      <c r="AT125" s="218" t="s">
        <v>131</v>
      </c>
      <c r="AU125" s="218" t="s">
        <v>82</v>
      </c>
      <c r="AY125" s="20" t="s">
        <v>128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129</v>
      </c>
      <c r="BM125" s="218" t="s">
        <v>809</v>
      </c>
    </row>
    <row r="126" s="2" customFormat="1">
      <c r="A126" s="41"/>
      <c r="B126" s="42"/>
      <c r="C126" s="43"/>
      <c r="D126" s="220" t="s">
        <v>137</v>
      </c>
      <c r="E126" s="43"/>
      <c r="F126" s="221" t="s">
        <v>810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137</v>
      </c>
      <c r="AU126" s="20" t="s">
        <v>82</v>
      </c>
    </row>
    <row r="127" s="2" customFormat="1">
      <c r="A127" s="41"/>
      <c r="B127" s="42"/>
      <c r="C127" s="43"/>
      <c r="D127" s="225" t="s">
        <v>139</v>
      </c>
      <c r="E127" s="43"/>
      <c r="F127" s="226" t="s">
        <v>811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139</v>
      </c>
      <c r="AU127" s="20" t="s">
        <v>82</v>
      </c>
    </row>
    <row r="128" s="2" customFormat="1" ht="33" customHeight="1">
      <c r="A128" s="41"/>
      <c r="B128" s="42"/>
      <c r="C128" s="207" t="s">
        <v>204</v>
      </c>
      <c r="D128" s="207" t="s">
        <v>131</v>
      </c>
      <c r="E128" s="208" t="s">
        <v>812</v>
      </c>
      <c r="F128" s="209" t="s">
        <v>813</v>
      </c>
      <c r="G128" s="210" t="s">
        <v>293</v>
      </c>
      <c r="H128" s="211">
        <v>6.2930000000000001</v>
      </c>
      <c r="I128" s="212"/>
      <c r="J128" s="213">
        <f>ROUND(I128*H128,2)</f>
        <v>0</v>
      </c>
      <c r="K128" s="209" t="s">
        <v>135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129</v>
      </c>
      <c r="AT128" s="218" t="s">
        <v>131</v>
      </c>
      <c r="AU128" s="218" t="s">
        <v>82</v>
      </c>
      <c r="AY128" s="20" t="s">
        <v>128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129</v>
      </c>
      <c r="BM128" s="218" t="s">
        <v>814</v>
      </c>
    </row>
    <row r="129" s="2" customFormat="1">
      <c r="A129" s="41"/>
      <c r="B129" s="42"/>
      <c r="C129" s="43"/>
      <c r="D129" s="220" t="s">
        <v>137</v>
      </c>
      <c r="E129" s="43"/>
      <c r="F129" s="221" t="s">
        <v>815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137</v>
      </c>
      <c r="AU129" s="20" t="s">
        <v>82</v>
      </c>
    </row>
    <row r="130" s="2" customFormat="1">
      <c r="A130" s="41"/>
      <c r="B130" s="42"/>
      <c r="C130" s="43"/>
      <c r="D130" s="225" t="s">
        <v>139</v>
      </c>
      <c r="E130" s="43"/>
      <c r="F130" s="226" t="s">
        <v>816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139</v>
      </c>
      <c r="AU130" s="20" t="s">
        <v>82</v>
      </c>
    </row>
    <row r="131" s="13" customFormat="1">
      <c r="A131" s="13"/>
      <c r="B131" s="227"/>
      <c r="C131" s="228"/>
      <c r="D131" s="220" t="s">
        <v>141</v>
      </c>
      <c r="E131" s="229" t="s">
        <v>19</v>
      </c>
      <c r="F131" s="230" t="s">
        <v>817</v>
      </c>
      <c r="G131" s="228"/>
      <c r="H131" s="229" t="s">
        <v>19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141</v>
      </c>
      <c r="AU131" s="236" t="s">
        <v>82</v>
      </c>
      <c r="AV131" s="13" t="s">
        <v>80</v>
      </c>
      <c r="AW131" s="13" t="s">
        <v>33</v>
      </c>
      <c r="AX131" s="13" t="s">
        <v>72</v>
      </c>
      <c r="AY131" s="236" t="s">
        <v>128</v>
      </c>
    </row>
    <row r="132" s="14" customFormat="1">
      <c r="A132" s="14"/>
      <c r="B132" s="237"/>
      <c r="C132" s="238"/>
      <c r="D132" s="220" t="s">
        <v>141</v>
      </c>
      <c r="E132" s="239" t="s">
        <v>19</v>
      </c>
      <c r="F132" s="240" t="s">
        <v>818</v>
      </c>
      <c r="G132" s="238"/>
      <c r="H132" s="241">
        <v>6.2930000000000001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141</v>
      </c>
      <c r="AU132" s="247" t="s">
        <v>82</v>
      </c>
      <c r="AV132" s="14" t="s">
        <v>82</v>
      </c>
      <c r="AW132" s="14" t="s">
        <v>33</v>
      </c>
      <c r="AX132" s="14" t="s">
        <v>80</v>
      </c>
      <c r="AY132" s="247" t="s">
        <v>128</v>
      </c>
    </row>
    <row r="133" s="2" customFormat="1" ht="16.5" customHeight="1">
      <c r="A133" s="41"/>
      <c r="B133" s="42"/>
      <c r="C133" s="207" t="s">
        <v>224</v>
      </c>
      <c r="D133" s="207" t="s">
        <v>131</v>
      </c>
      <c r="E133" s="208" t="s">
        <v>819</v>
      </c>
      <c r="F133" s="209" t="s">
        <v>820</v>
      </c>
      <c r="G133" s="210" t="s">
        <v>775</v>
      </c>
      <c r="H133" s="211">
        <v>3.3119999999999998</v>
      </c>
      <c r="I133" s="212"/>
      <c r="J133" s="213">
        <f>ROUND(I133*H133,2)</f>
        <v>0</v>
      </c>
      <c r="K133" s="209" t="s">
        <v>135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129</v>
      </c>
      <c r="AT133" s="218" t="s">
        <v>131</v>
      </c>
      <c r="AU133" s="218" t="s">
        <v>82</v>
      </c>
      <c r="AY133" s="20" t="s">
        <v>128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129</v>
      </c>
      <c r="BM133" s="218" t="s">
        <v>821</v>
      </c>
    </row>
    <row r="134" s="2" customFormat="1">
      <c r="A134" s="41"/>
      <c r="B134" s="42"/>
      <c r="C134" s="43"/>
      <c r="D134" s="220" t="s">
        <v>137</v>
      </c>
      <c r="E134" s="43"/>
      <c r="F134" s="221" t="s">
        <v>822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137</v>
      </c>
      <c r="AU134" s="20" t="s">
        <v>82</v>
      </c>
    </row>
    <row r="135" s="2" customFormat="1">
      <c r="A135" s="41"/>
      <c r="B135" s="42"/>
      <c r="C135" s="43"/>
      <c r="D135" s="225" t="s">
        <v>139</v>
      </c>
      <c r="E135" s="43"/>
      <c r="F135" s="226" t="s">
        <v>823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139</v>
      </c>
      <c r="AU135" s="20" t="s">
        <v>82</v>
      </c>
    </row>
    <row r="136" s="2" customFormat="1" ht="24.15" customHeight="1">
      <c r="A136" s="41"/>
      <c r="B136" s="42"/>
      <c r="C136" s="207" t="s">
        <v>245</v>
      </c>
      <c r="D136" s="207" t="s">
        <v>131</v>
      </c>
      <c r="E136" s="208" t="s">
        <v>824</v>
      </c>
      <c r="F136" s="209" t="s">
        <v>825</v>
      </c>
      <c r="G136" s="210" t="s">
        <v>775</v>
      </c>
      <c r="H136" s="211">
        <v>2.484</v>
      </c>
      <c r="I136" s="212"/>
      <c r="J136" s="213">
        <f>ROUND(I136*H136,2)</f>
        <v>0</v>
      </c>
      <c r="K136" s="209" t="s">
        <v>135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129</v>
      </c>
      <c r="AT136" s="218" t="s">
        <v>131</v>
      </c>
      <c r="AU136" s="218" t="s">
        <v>82</v>
      </c>
      <c r="AY136" s="20" t="s">
        <v>128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129</v>
      </c>
      <c r="BM136" s="218" t="s">
        <v>826</v>
      </c>
    </row>
    <row r="137" s="2" customFormat="1">
      <c r="A137" s="41"/>
      <c r="B137" s="42"/>
      <c r="C137" s="43"/>
      <c r="D137" s="220" t="s">
        <v>137</v>
      </c>
      <c r="E137" s="43"/>
      <c r="F137" s="221" t="s">
        <v>827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137</v>
      </c>
      <c r="AU137" s="20" t="s">
        <v>82</v>
      </c>
    </row>
    <row r="138" s="2" customFormat="1">
      <c r="A138" s="41"/>
      <c r="B138" s="42"/>
      <c r="C138" s="43"/>
      <c r="D138" s="225" t="s">
        <v>139</v>
      </c>
      <c r="E138" s="43"/>
      <c r="F138" s="226" t="s">
        <v>828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139</v>
      </c>
      <c r="AU138" s="20" t="s">
        <v>82</v>
      </c>
    </row>
    <row r="139" s="14" customFormat="1">
      <c r="A139" s="14"/>
      <c r="B139" s="237"/>
      <c r="C139" s="238"/>
      <c r="D139" s="220" t="s">
        <v>141</v>
      </c>
      <c r="E139" s="239" t="s">
        <v>19</v>
      </c>
      <c r="F139" s="240" t="s">
        <v>829</v>
      </c>
      <c r="G139" s="238"/>
      <c r="H139" s="241">
        <v>2.484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141</v>
      </c>
      <c r="AU139" s="247" t="s">
        <v>82</v>
      </c>
      <c r="AV139" s="14" t="s">
        <v>82</v>
      </c>
      <c r="AW139" s="14" t="s">
        <v>33</v>
      </c>
      <c r="AX139" s="14" t="s">
        <v>72</v>
      </c>
      <c r="AY139" s="247" t="s">
        <v>128</v>
      </c>
    </row>
    <row r="140" s="15" customFormat="1">
      <c r="A140" s="15"/>
      <c r="B140" s="248"/>
      <c r="C140" s="249"/>
      <c r="D140" s="220" t="s">
        <v>141</v>
      </c>
      <c r="E140" s="250" t="s">
        <v>19</v>
      </c>
      <c r="F140" s="251" t="s">
        <v>150</v>
      </c>
      <c r="G140" s="249"/>
      <c r="H140" s="252">
        <v>2.484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8" t="s">
        <v>141</v>
      </c>
      <c r="AU140" s="258" t="s">
        <v>82</v>
      </c>
      <c r="AV140" s="15" t="s">
        <v>129</v>
      </c>
      <c r="AW140" s="15" t="s">
        <v>33</v>
      </c>
      <c r="AX140" s="15" t="s">
        <v>80</v>
      </c>
      <c r="AY140" s="258" t="s">
        <v>128</v>
      </c>
    </row>
    <row r="141" s="2" customFormat="1" ht="24.15" customHeight="1">
      <c r="A141" s="41"/>
      <c r="B141" s="42"/>
      <c r="C141" s="207" t="s">
        <v>251</v>
      </c>
      <c r="D141" s="207" t="s">
        <v>131</v>
      </c>
      <c r="E141" s="208" t="s">
        <v>830</v>
      </c>
      <c r="F141" s="209" t="s">
        <v>831</v>
      </c>
      <c r="G141" s="210" t="s">
        <v>775</v>
      </c>
      <c r="H141" s="211">
        <v>2.484</v>
      </c>
      <c r="I141" s="212"/>
      <c r="J141" s="213">
        <f>ROUND(I141*H141,2)</f>
        <v>0</v>
      </c>
      <c r="K141" s="209" t="s">
        <v>135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129</v>
      </c>
      <c r="AT141" s="218" t="s">
        <v>131</v>
      </c>
      <c r="AU141" s="218" t="s">
        <v>82</v>
      </c>
      <c r="AY141" s="20" t="s">
        <v>128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129</v>
      </c>
      <c r="BM141" s="218" t="s">
        <v>832</v>
      </c>
    </row>
    <row r="142" s="2" customFormat="1">
      <c r="A142" s="41"/>
      <c r="B142" s="42"/>
      <c r="C142" s="43"/>
      <c r="D142" s="220" t="s">
        <v>137</v>
      </c>
      <c r="E142" s="43"/>
      <c r="F142" s="221" t="s">
        <v>833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137</v>
      </c>
      <c r="AU142" s="20" t="s">
        <v>82</v>
      </c>
    </row>
    <row r="143" s="2" customFormat="1">
      <c r="A143" s="41"/>
      <c r="B143" s="42"/>
      <c r="C143" s="43"/>
      <c r="D143" s="225" t="s">
        <v>139</v>
      </c>
      <c r="E143" s="43"/>
      <c r="F143" s="226" t="s">
        <v>834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139</v>
      </c>
      <c r="AU143" s="20" t="s">
        <v>82</v>
      </c>
    </row>
    <row r="144" s="14" customFormat="1">
      <c r="A144" s="14"/>
      <c r="B144" s="237"/>
      <c r="C144" s="238"/>
      <c r="D144" s="220" t="s">
        <v>141</v>
      </c>
      <c r="E144" s="239" t="s">
        <v>19</v>
      </c>
      <c r="F144" s="240" t="s">
        <v>835</v>
      </c>
      <c r="G144" s="238"/>
      <c r="H144" s="241">
        <v>0.82799999999999996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141</v>
      </c>
      <c r="AU144" s="247" t="s">
        <v>82</v>
      </c>
      <c r="AV144" s="14" t="s">
        <v>82</v>
      </c>
      <c r="AW144" s="14" t="s">
        <v>33</v>
      </c>
      <c r="AX144" s="14" t="s">
        <v>72</v>
      </c>
      <c r="AY144" s="247" t="s">
        <v>128</v>
      </c>
    </row>
    <row r="145" s="14" customFormat="1">
      <c r="A145" s="14"/>
      <c r="B145" s="237"/>
      <c r="C145" s="238"/>
      <c r="D145" s="220" t="s">
        <v>141</v>
      </c>
      <c r="E145" s="239" t="s">
        <v>19</v>
      </c>
      <c r="F145" s="240" t="s">
        <v>836</v>
      </c>
      <c r="G145" s="238"/>
      <c r="H145" s="241">
        <v>0.23400000000000001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141</v>
      </c>
      <c r="AU145" s="247" t="s">
        <v>82</v>
      </c>
      <c r="AV145" s="14" t="s">
        <v>82</v>
      </c>
      <c r="AW145" s="14" t="s">
        <v>33</v>
      </c>
      <c r="AX145" s="14" t="s">
        <v>72</v>
      </c>
      <c r="AY145" s="247" t="s">
        <v>128</v>
      </c>
    </row>
    <row r="146" s="14" customFormat="1">
      <c r="A146" s="14"/>
      <c r="B146" s="237"/>
      <c r="C146" s="238"/>
      <c r="D146" s="220" t="s">
        <v>141</v>
      </c>
      <c r="E146" s="239" t="s">
        <v>19</v>
      </c>
      <c r="F146" s="240" t="s">
        <v>837</v>
      </c>
      <c r="G146" s="238"/>
      <c r="H146" s="241">
        <v>0.81000000000000005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141</v>
      </c>
      <c r="AU146" s="247" t="s">
        <v>82</v>
      </c>
      <c r="AV146" s="14" t="s">
        <v>82</v>
      </c>
      <c r="AW146" s="14" t="s">
        <v>33</v>
      </c>
      <c r="AX146" s="14" t="s">
        <v>72</v>
      </c>
      <c r="AY146" s="247" t="s">
        <v>128</v>
      </c>
    </row>
    <row r="147" s="14" customFormat="1">
      <c r="A147" s="14"/>
      <c r="B147" s="237"/>
      <c r="C147" s="238"/>
      <c r="D147" s="220" t="s">
        <v>141</v>
      </c>
      <c r="E147" s="239" t="s">
        <v>19</v>
      </c>
      <c r="F147" s="240" t="s">
        <v>838</v>
      </c>
      <c r="G147" s="238"/>
      <c r="H147" s="241">
        <v>0.126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141</v>
      </c>
      <c r="AU147" s="247" t="s">
        <v>82</v>
      </c>
      <c r="AV147" s="14" t="s">
        <v>82</v>
      </c>
      <c r="AW147" s="14" t="s">
        <v>33</v>
      </c>
      <c r="AX147" s="14" t="s">
        <v>72</v>
      </c>
      <c r="AY147" s="247" t="s">
        <v>128</v>
      </c>
    </row>
    <row r="148" s="14" customFormat="1">
      <c r="A148" s="14"/>
      <c r="B148" s="237"/>
      <c r="C148" s="238"/>
      <c r="D148" s="220" t="s">
        <v>141</v>
      </c>
      <c r="E148" s="239" t="s">
        <v>19</v>
      </c>
      <c r="F148" s="240" t="s">
        <v>838</v>
      </c>
      <c r="G148" s="238"/>
      <c r="H148" s="241">
        <v>0.126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141</v>
      </c>
      <c r="AU148" s="247" t="s">
        <v>82</v>
      </c>
      <c r="AV148" s="14" t="s">
        <v>82</v>
      </c>
      <c r="AW148" s="14" t="s">
        <v>33</v>
      </c>
      <c r="AX148" s="14" t="s">
        <v>72</v>
      </c>
      <c r="AY148" s="247" t="s">
        <v>128</v>
      </c>
    </row>
    <row r="149" s="14" customFormat="1">
      <c r="A149" s="14"/>
      <c r="B149" s="237"/>
      <c r="C149" s="238"/>
      <c r="D149" s="220" t="s">
        <v>141</v>
      </c>
      <c r="E149" s="239" t="s">
        <v>19</v>
      </c>
      <c r="F149" s="240" t="s">
        <v>839</v>
      </c>
      <c r="G149" s="238"/>
      <c r="H149" s="241">
        <v>0.35999999999999999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141</v>
      </c>
      <c r="AU149" s="247" t="s">
        <v>82</v>
      </c>
      <c r="AV149" s="14" t="s">
        <v>82</v>
      </c>
      <c r="AW149" s="14" t="s">
        <v>33</v>
      </c>
      <c r="AX149" s="14" t="s">
        <v>72</v>
      </c>
      <c r="AY149" s="247" t="s">
        <v>128</v>
      </c>
    </row>
    <row r="150" s="15" customFormat="1">
      <c r="A150" s="15"/>
      <c r="B150" s="248"/>
      <c r="C150" s="249"/>
      <c r="D150" s="220" t="s">
        <v>141</v>
      </c>
      <c r="E150" s="250" t="s">
        <v>19</v>
      </c>
      <c r="F150" s="251" t="s">
        <v>150</v>
      </c>
      <c r="G150" s="249"/>
      <c r="H150" s="252">
        <v>2.484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141</v>
      </c>
      <c r="AU150" s="258" t="s">
        <v>82</v>
      </c>
      <c r="AV150" s="15" t="s">
        <v>129</v>
      </c>
      <c r="AW150" s="15" t="s">
        <v>33</v>
      </c>
      <c r="AX150" s="15" t="s">
        <v>80</v>
      </c>
      <c r="AY150" s="258" t="s">
        <v>128</v>
      </c>
    </row>
    <row r="151" s="2" customFormat="1" ht="16.5" customHeight="1">
      <c r="A151" s="41"/>
      <c r="B151" s="42"/>
      <c r="C151" s="270" t="s">
        <v>265</v>
      </c>
      <c r="D151" s="270" t="s">
        <v>387</v>
      </c>
      <c r="E151" s="271" t="s">
        <v>840</v>
      </c>
      <c r="F151" s="272" t="s">
        <v>841</v>
      </c>
      <c r="G151" s="273" t="s">
        <v>293</v>
      </c>
      <c r="H151" s="274">
        <v>4.968</v>
      </c>
      <c r="I151" s="275"/>
      <c r="J151" s="276">
        <f>ROUND(I151*H151,2)</f>
        <v>0</v>
      </c>
      <c r="K151" s="272" t="s">
        <v>135</v>
      </c>
      <c r="L151" s="277"/>
      <c r="M151" s="278" t="s">
        <v>19</v>
      </c>
      <c r="N151" s="279" t="s">
        <v>43</v>
      </c>
      <c r="O151" s="87"/>
      <c r="P151" s="216">
        <f>O151*H151</f>
        <v>0</v>
      </c>
      <c r="Q151" s="216">
        <v>1</v>
      </c>
      <c r="R151" s="216">
        <f>Q151*H151</f>
        <v>4.968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224</v>
      </c>
      <c r="AT151" s="218" t="s">
        <v>387</v>
      </c>
      <c r="AU151" s="218" t="s">
        <v>82</v>
      </c>
      <c r="AY151" s="20" t="s">
        <v>128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129</v>
      </c>
      <c r="BM151" s="218" t="s">
        <v>842</v>
      </c>
    </row>
    <row r="152" s="2" customFormat="1">
      <c r="A152" s="41"/>
      <c r="B152" s="42"/>
      <c r="C152" s="43"/>
      <c r="D152" s="220" t="s">
        <v>137</v>
      </c>
      <c r="E152" s="43"/>
      <c r="F152" s="221" t="s">
        <v>841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137</v>
      </c>
      <c r="AU152" s="20" t="s">
        <v>82</v>
      </c>
    </row>
    <row r="153" s="14" customFormat="1">
      <c r="A153" s="14"/>
      <c r="B153" s="237"/>
      <c r="C153" s="238"/>
      <c r="D153" s="220" t="s">
        <v>141</v>
      </c>
      <c r="E153" s="239" t="s">
        <v>19</v>
      </c>
      <c r="F153" s="240" t="s">
        <v>843</v>
      </c>
      <c r="G153" s="238"/>
      <c r="H153" s="241">
        <v>2.484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141</v>
      </c>
      <c r="AU153" s="247" t="s">
        <v>82</v>
      </c>
      <c r="AV153" s="14" t="s">
        <v>82</v>
      </c>
      <c r="AW153" s="14" t="s">
        <v>33</v>
      </c>
      <c r="AX153" s="14" t="s">
        <v>80</v>
      </c>
      <c r="AY153" s="247" t="s">
        <v>128</v>
      </c>
    </row>
    <row r="154" s="14" customFormat="1">
      <c r="A154" s="14"/>
      <c r="B154" s="237"/>
      <c r="C154" s="238"/>
      <c r="D154" s="220" t="s">
        <v>141</v>
      </c>
      <c r="E154" s="238"/>
      <c r="F154" s="240" t="s">
        <v>844</v>
      </c>
      <c r="G154" s="238"/>
      <c r="H154" s="241">
        <v>4.968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141</v>
      </c>
      <c r="AU154" s="247" t="s">
        <v>82</v>
      </c>
      <c r="AV154" s="14" t="s">
        <v>82</v>
      </c>
      <c r="AW154" s="14" t="s">
        <v>4</v>
      </c>
      <c r="AX154" s="14" t="s">
        <v>80</v>
      </c>
      <c r="AY154" s="247" t="s">
        <v>128</v>
      </c>
    </row>
    <row r="155" s="12" customFormat="1" ht="22.8" customHeight="1">
      <c r="A155" s="12"/>
      <c r="B155" s="191"/>
      <c r="C155" s="192"/>
      <c r="D155" s="193" t="s">
        <v>71</v>
      </c>
      <c r="E155" s="205" t="s">
        <v>129</v>
      </c>
      <c r="F155" s="205" t="s">
        <v>130</v>
      </c>
      <c r="G155" s="192"/>
      <c r="H155" s="192"/>
      <c r="I155" s="195"/>
      <c r="J155" s="206">
        <f>BK155</f>
        <v>0</v>
      </c>
      <c r="K155" s="192"/>
      <c r="L155" s="197"/>
      <c r="M155" s="198"/>
      <c r="N155" s="199"/>
      <c r="O155" s="199"/>
      <c r="P155" s="200">
        <f>SUM(P156:P165)</f>
        <v>0</v>
      </c>
      <c r="Q155" s="199"/>
      <c r="R155" s="200">
        <f>SUM(R156:R165)</f>
        <v>1.56555756</v>
      </c>
      <c r="S155" s="199"/>
      <c r="T155" s="201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2" t="s">
        <v>80</v>
      </c>
      <c r="AT155" s="203" t="s">
        <v>71</v>
      </c>
      <c r="AU155" s="203" t="s">
        <v>80</v>
      </c>
      <c r="AY155" s="202" t="s">
        <v>128</v>
      </c>
      <c r="BK155" s="204">
        <f>SUM(BK156:BK165)</f>
        <v>0</v>
      </c>
    </row>
    <row r="156" s="2" customFormat="1" ht="24.15" customHeight="1">
      <c r="A156" s="41"/>
      <c r="B156" s="42"/>
      <c r="C156" s="207" t="s">
        <v>8</v>
      </c>
      <c r="D156" s="207" t="s">
        <v>131</v>
      </c>
      <c r="E156" s="208" t="s">
        <v>845</v>
      </c>
      <c r="F156" s="209" t="s">
        <v>846</v>
      </c>
      <c r="G156" s="210" t="s">
        <v>775</v>
      </c>
      <c r="H156" s="211">
        <v>0.82799999999999996</v>
      </c>
      <c r="I156" s="212"/>
      <c r="J156" s="213">
        <f>ROUND(I156*H156,2)</f>
        <v>0</v>
      </c>
      <c r="K156" s="209" t="s">
        <v>135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1.8907700000000001</v>
      </c>
      <c r="R156" s="216">
        <f>Q156*H156</f>
        <v>1.56555756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129</v>
      </c>
      <c r="AT156" s="218" t="s">
        <v>131</v>
      </c>
      <c r="AU156" s="218" t="s">
        <v>82</v>
      </c>
      <c r="AY156" s="20" t="s">
        <v>128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129</v>
      </c>
      <c r="BM156" s="218" t="s">
        <v>847</v>
      </c>
    </row>
    <row r="157" s="2" customFormat="1">
      <c r="A157" s="41"/>
      <c r="B157" s="42"/>
      <c r="C157" s="43"/>
      <c r="D157" s="220" t="s">
        <v>137</v>
      </c>
      <c r="E157" s="43"/>
      <c r="F157" s="221" t="s">
        <v>848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137</v>
      </c>
      <c r="AU157" s="20" t="s">
        <v>82</v>
      </c>
    </row>
    <row r="158" s="2" customFormat="1">
      <c r="A158" s="41"/>
      <c r="B158" s="42"/>
      <c r="C158" s="43"/>
      <c r="D158" s="225" t="s">
        <v>139</v>
      </c>
      <c r="E158" s="43"/>
      <c r="F158" s="226" t="s">
        <v>849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139</v>
      </c>
      <c r="AU158" s="20" t="s">
        <v>82</v>
      </c>
    </row>
    <row r="159" s="14" customFormat="1">
      <c r="A159" s="14"/>
      <c r="B159" s="237"/>
      <c r="C159" s="238"/>
      <c r="D159" s="220" t="s">
        <v>141</v>
      </c>
      <c r="E159" s="239" t="s">
        <v>19</v>
      </c>
      <c r="F159" s="240" t="s">
        <v>850</v>
      </c>
      <c r="G159" s="238"/>
      <c r="H159" s="241">
        <v>0.27600000000000002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141</v>
      </c>
      <c r="AU159" s="247" t="s">
        <v>82</v>
      </c>
      <c r="AV159" s="14" t="s">
        <v>82</v>
      </c>
      <c r="AW159" s="14" t="s">
        <v>33</v>
      </c>
      <c r="AX159" s="14" t="s">
        <v>72</v>
      </c>
      <c r="AY159" s="247" t="s">
        <v>128</v>
      </c>
    </row>
    <row r="160" s="14" customFormat="1">
      <c r="A160" s="14"/>
      <c r="B160" s="237"/>
      <c r="C160" s="238"/>
      <c r="D160" s="220" t="s">
        <v>141</v>
      </c>
      <c r="E160" s="239" t="s">
        <v>19</v>
      </c>
      <c r="F160" s="240" t="s">
        <v>851</v>
      </c>
      <c r="G160" s="238"/>
      <c r="H160" s="241">
        <v>0.078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141</v>
      </c>
      <c r="AU160" s="247" t="s">
        <v>82</v>
      </c>
      <c r="AV160" s="14" t="s">
        <v>82</v>
      </c>
      <c r="AW160" s="14" t="s">
        <v>33</v>
      </c>
      <c r="AX160" s="14" t="s">
        <v>72</v>
      </c>
      <c r="AY160" s="247" t="s">
        <v>128</v>
      </c>
    </row>
    <row r="161" s="14" customFormat="1">
      <c r="A161" s="14"/>
      <c r="B161" s="237"/>
      <c r="C161" s="238"/>
      <c r="D161" s="220" t="s">
        <v>141</v>
      </c>
      <c r="E161" s="239" t="s">
        <v>19</v>
      </c>
      <c r="F161" s="240" t="s">
        <v>852</v>
      </c>
      <c r="G161" s="238"/>
      <c r="H161" s="241">
        <v>0.27000000000000002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141</v>
      </c>
      <c r="AU161" s="247" t="s">
        <v>82</v>
      </c>
      <c r="AV161" s="14" t="s">
        <v>82</v>
      </c>
      <c r="AW161" s="14" t="s">
        <v>33</v>
      </c>
      <c r="AX161" s="14" t="s">
        <v>72</v>
      </c>
      <c r="AY161" s="247" t="s">
        <v>128</v>
      </c>
    </row>
    <row r="162" s="14" customFormat="1">
      <c r="A162" s="14"/>
      <c r="B162" s="237"/>
      <c r="C162" s="238"/>
      <c r="D162" s="220" t="s">
        <v>141</v>
      </c>
      <c r="E162" s="239" t="s">
        <v>19</v>
      </c>
      <c r="F162" s="240" t="s">
        <v>853</v>
      </c>
      <c r="G162" s="238"/>
      <c r="H162" s="241">
        <v>0.042000000000000003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141</v>
      </c>
      <c r="AU162" s="247" t="s">
        <v>82</v>
      </c>
      <c r="AV162" s="14" t="s">
        <v>82</v>
      </c>
      <c r="AW162" s="14" t="s">
        <v>33</v>
      </c>
      <c r="AX162" s="14" t="s">
        <v>72</v>
      </c>
      <c r="AY162" s="247" t="s">
        <v>128</v>
      </c>
    </row>
    <row r="163" s="14" customFormat="1">
      <c r="A163" s="14"/>
      <c r="B163" s="237"/>
      <c r="C163" s="238"/>
      <c r="D163" s="220" t="s">
        <v>141</v>
      </c>
      <c r="E163" s="239" t="s">
        <v>19</v>
      </c>
      <c r="F163" s="240" t="s">
        <v>853</v>
      </c>
      <c r="G163" s="238"/>
      <c r="H163" s="241">
        <v>0.042000000000000003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141</v>
      </c>
      <c r="AU163" s="247" t="s">
        <v>82</v>
      </c>
      <c r="AV163" s="14" t="s">
        <v>82</v>
      </c>
      <c r="AW163" s="14" t="s">
        <v>33</v>
      </c>
      <c r="AX163" s="14" t="s">
        <v>72</v>
      </c>
      <c r="AY163" s="247" t="s">
        <v>128</v>
      </c>
    </row>
    <row r="164" s="14" customFormat="1">
      <c r="A164" s="14"/>
      <c r="B164" s="237"/>
      <c r="C164" s="238"/>
      <c r="D164" s="220" t="s">
        <v>141</v>
      </c>
      <c r="E164" s="239" t="s">
        <v>19</v>
      </c>
      <c r="F164" s="240" t="s">
        <v>854</v>
      </c>
      <c r="G164" s="238"/>
      <c r="H164" s="241">
        <v>0.12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141</v>
      </c>
      <c r="AU164" s="247" t="s">
        <v>82</v>
      </c>
      <c r="AV164" s="14" t="s">
        <v>82</v>
      </c>
      <c r="AW164" s="14" t="s">
        <v>33</v>
      </c>
      <c r="AX164" s="14" t="s">
        <v>72</v>
      </c>
      <c r="AY164" s="247" t="s">
        <v>128</v>
      </c>
    </row>
    <row r="165" s="15" customFormat="1">
      <c r="A165" s="15"/>
      <c r="B165" s="248"/>
      <c r="C165" s="249"/>
      <c r="D165" s="220" t="s">
        <v>141</v>
      </c>
      <c r="E165" s="250" t="s">
        <v>19</v>
      </c>
      <c r="F165" s="251" t="s">
        <v>150</v>
      </c>
      <c r="G165" s="249"/>
      <c r="H165" s="252">
        <v>0.82800000000000018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141</v>
      </c>
      <c r="AU165" s="258" t="s">
        <v>82</v>
      </c>
      <c r="AV165" s="15" t="s">
        <v>129</v>
      </c>
      <c r="AW165" s="15" t="s">
        <v>33</v>
      </c>
      <c r="AX165" s="15" t="s">
        <v>80</v>
      </c>
      <c r="AY165" s="258" t="s">
        <v>128</v>
      </c>
    </row>
    <row r="166" s="12" customFormat="1" ht="22.8" customHeight="1">
      <c r="A166" s="12"/>
      <c r="B166" s="191"/>
      <c r="C166" s="192"/>
      <c r="D166" s="193" t="s">
        <v>71</v>
      </c>
      <c r="E166" s="205" t="s">
        <v>151</v>
      </c>
      <c r="F166" s="205" t="s">
        <v>152</v>
      </c>
      <c r="G166" s="192"/>
      <c r="H166" s="192"/>
      <c r="I166" s="195"/>
      <c r="J166" s="206">
        <f>BK166</f>
        <v>0</v>
      </c>
      <c r="K166" s="192"/>
      <c r="L166" s="197"/>
      <c r="M166" s="198"/>
      <c r="N166" s="199"/>
      <c r="O166" s="199"/>
      <c r="P166" s="200">
        <f>SUM(P167:P181)</f>
        <v>0</v>
      </c>
      <c r="Q166" s="199"/>
      <c r="R166" s="200">
        <f>SUM(R167:R181)</f>
        <v>4.93571034</v>
      </c>
      <c r="S166" s="199"/>
      <c r="T166" s="201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80</v>
      </c>
      <c r="AT166" s="203" t="s">
        <v>71</v>
      </c>
      <c r="AU166" s="203" t="s">
        <v>80</v>
      </c>
      <c r="AY166" s="202" t="s">
        <v>128</v>
      </c>
      <c r="BK166" s="204">
        <f>SUM(BK167:BK181)</f>
        <v>0</v>
      </c>
    </row>
    <row r="167" s="2" customFormat="1" ht="24.15" customHeight="1">
      <c r="A167" s="41"/>
      <c r="B167" s="42"/>
      <c r="C167" s="207" t="s">
        <v>149</v>
      </c>
      <c r="D167" s="207" t="s">
        <v>131</v>
      </c>
      <c r="E167" s="208" t="s">
        <v>855</v>
      </c>
      <c r="F167" s="209" t="s">
        <v>856</v>
      </c>
      <c r="G167" s="210" t="s">
        <v>155</v>
      </c>
      <c r="H167" s="211">
        <v>53.414999999999999</v>
      </c>
      <c r="I167" s="212"/>
      <c r="J167" s="213">
        <f>ROUND(I167*H167,2)</f>
        <v>0</v>
      </c>
      <c r="K167" s="209" t="s">
        <v>135</v>
      </c>
      <c r="L167" s="47"/>
      <c r="M167" s="214" t="s">
        <v>19</v>
      </c>
      <c r="N167" s="215" t="s">
        <v>43</v>
      </c>
      <c r="O167" s="87"/>
      <c r="P167" s="216">
        <f>O167*H167</f>
        <v>0</v>
      </c>
      <c r="Q167" s="216">
        <v>0.038899999999999997</v>
      </c>
      <c r="R167" s="216">
        <f>Q167*H167</f>
        <v>2.0778434999999997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129</v>
      </c>
      <c r="AT167" s="218" t="s">
        <v>131</v>
      </c>
      <c r="AU167" s="218" t="s">
        <v>82</v>
      </c>
      <c r="AY167" s="20" t="s">
        <v>128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129</v>
      </c>
      <c r="BM167" s="218" t="s">
        <v>857</v>
      </c>
    </row>
    <row r="168" s="2" customFormat="1">
      <c r="A168" s="41"/>
      <c r="B168" s="42"/>
      <c r="C168" s="43"/>
      <c r="D168" s="220" t="s">
        <v>137</v>
      </c>
      <c r="E168" s="43"/>
      <c r="F168" s="221" t="s">
        <v>858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137</v>
      </c>
      <c r="AU168" s="20" t="s">
        <v>82</v>
      </c>
    </row>
    <row r="169" s="2" customFormat="1">
      <c r="A169" s="41"/>
      <c r="B169" s="42"/>
      <c r="C169" s="43"/>
      <c r="D169" s="225" t="s">
        <v>139</v>
      </c>
      <c r="E169" s="43"/>
      <c r="F169" s="226" t="s">
        <v>859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139</v>
      </c>
      <c r="AU169" s="20" t="s">
        <v>82</v>
      </c>
    </row>
    <row r="170" s="14" customFormat="1">
      <c r="A170" s="14"/>
      <c r="B170" s="237"/>
      <c r="C170" s="238"/>
      <c r="D170" s="220" t="s">
        <v>141</v>
      </c>
      <c r="E170" s="239" t="s">
        <v>19</v>
      </c>
      <c r="F170" s="240" t="s">
        <v>860</v>
      </c>
      <c r="G170" s="238"/>
      <c r="H170" s="241">
        <v>53.414999999999999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141</v>
      </c>
      <c r="AU170" s="247" t="s">
        <v>82</v>
      </c>
      <c r="AV170" s="14" t="s">
        <v>82</v>
      </c>
      <c r="AW170" s="14" t="s">
        <v>33</v>
      </c>
      <c r="AX170" s="14" t="s">
        <v>72</v>
      </c>
      <c r="AY170" s="247" t="s">
        <v>128</v>
      </c>
    </row>
    <row r="171" s="15" customFormat="1">
      <c r="A171" s="15"/>
      <c r="B171" s="248"/>
      <c r="C171" s="249"/>
      <c r="D171" s="220" t="s">
        <v>141</v>
      </c>
      <c r="E171" s="250" t="s">
        <v>19</v>
      </c>
      <c r="F171" s="251" t="s">
        <v>150</v>
      </c>
      <c r="G171" s="249"/>
      <c r="H171" s="252">
        <v>53.414999999999999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141</v>
      </c>
      <c r="AU171" s="258" t="s">
        <v>82</v>
      </c>
      <c r="AV171" s="15" t="s">
        <v>129</v>
      </c>
      <c r="AW171" s="15" t="s">
        <v>33</v>
      </c>
      <c r="AX171" s="15" t="s">
        <v>80</v>
      </c>
      <c r="AY171" s="258" t="s">
        <v>128</v>
      </c>
    </row>
    <row r="172" s="2" customFormat="1" ht="24.15" customHeight="1">
      <c r="A172" s="41"/>
      <c r="B172" s="42"/>
      <c r="C172" s="207" t="s">
        <v>282</v>
      </c>
      <c r="D172" s="207" t="s">
        <v>131</v>
      </c>
      <c r="E172" s="208" t="s">
        <v>861</v>
      </c>
      <c r="F172" s="209" t="s">
        <v>862</v>
      </c>
      <c r="G172" s="210" t="s">
        <v>775</v>
      </c>
      <c r="H172" s="211">
        <v>1.242</v>
      </c>
      <c r="I172" s="212"/>
      <c r="J172" s="213">
        <f>ROUND(I172*H172,2)</f>
        <v>0</v>
      </c>
      <c r="K172" s="209" t="s">
        <v>135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2.3010199999999998</v>
      </c>
      <c r="R172" s="216">
        <f>Q172*H172</f>
        <v>2.8578668399999998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129</v>
      </c>
      <c r="AT172" s="218" t="s">
        <v>131</v>
      </c>
      <c r="AU172" s="218" t="s">
        <v>82</v>
      </c>
      <c r="AY172" s="20" t="s">
        <v>128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129</v>
      </c>
      <c r="BM172" s="218" t="s">
        <v>863</v>
      </c>
    </row>
    <row r="173" s="2" customFormat="1">
      <c r="A173" s="41"/>
      <c r="B173" s="42"/>
      <c r="C173" s="43"/>
      <c r="D173" s="220" t="s">
        <v>137</v>
      </c>
      <c r="E173" s="43"/>
      <c r="F173" s="221" t="s">
        <v>864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137</v>
      </c>
      <c r="AU173" s="20" t="s">
        <v>82</v>
      </c>
    </row>
    <row r="174" s="2" customFormat="1">
      <c r="A174" s="41"/>
      <c r="B174" s="42"/>
      <c r="C174" s="43"/>
      <c r="D174" s="225" t="s">
        <v>139</v>
      </c>
      <c r="E174" s="43"/>
      <c r="F174" s="226" t="s">
        <v>865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139</v>
      </c>
      <c r="AU174" s="20" t="s">
        <v>82</v>
      </c>
    </row>
    <row r="175" s="14" customFormat="1">
      <c r="A175" s="14"/>
      <c r="B175" s="237"/>
      <c r="C175" s="238"/>
      <c r="D175" s="220" t="s">
        <v>141</v>
      </c>
      <c r="E175" s="239" t="s">
        <v>19</v>
      </c>
      <c r="F175" s="240" t="s">
        <v>866</v>
      </c>
      <c r="G175" s="238"/>
      <c r="H175" s="241">
        <v>0.41399999999999998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141</v>
      </c>
      <c r="AU175" s="247" t="s">
        <v>82</v>
      </c>
      <c r="AV175" s="14" t="s">
        <v>82</v>
      </c>
      <c r="AW175" s="14" t="s">
        <v>33</v>
      </c>
      <c r="AX175" s="14" t="s">
        <v>72</v>
      </c>
      <c r="AY175" s="247" t="s">
        <v>128</v>
      </c>
    </row>
    <row r="176" s="14" customFormat="1">
      <c r="A176" s="14"/>
      <c r="B176" s="237"/>
      <c r="C176" s="238"/>
      <c r="D176" s="220" t="s">
        <v>141</v>
      </c>
      <c r="E176" s="239" t="s">
        <v>19</v>
      </c>
      <c r="F176" s="240" t="s">
        <v>867</v>
      </c>
      <c r="G176" s="238"/>
      <c r="H176" s="241">
        <v>0.11700000000000001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141</v>
      </c>
      <c r="AU176" s="247" t="s">
        <v>82</v>
      </c>
      <c r="AV176" s="14" t="s">
        <v>82</v>
      </c>
      <c r="AW176" s="14" t="s">
        <v>33</v>
      </c>
      <c r="AX176" s="14" t="s">
        <v>72</v>
      </c>
      <c r="AY176" s="247" t="s">
        <v>128</v>
      </c>
    </row>
    <row r="177" s="14" customFormat="1">
      <c r="A177" s="14"/>
      <c r="B177" s="237"/>
      <c r="C177" s="238"/>
      <c r="D177" s="220" t="s">
        <v>141</v>
      </c>
      <c r="E177" s="239" t="s">
        <v>19</v>
      </c>
      <c r="F177" s="240" t="s">
        <v>868</v>
      </c>
      <c r="G177" s="238"/>
      <c r="H177" s="241">
        <v>0.40500000000000003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141</v>
      </c>
      <c r="AU177" s="247" t="s">
        <v>82</v>
      </c>
      <c r="AV177" s="14" t="s">
        <v>82</v>
      </c>
      <c r="AW177" s="14" t="s">
        <v>33</v>
      </c>
      <c r="AX177" s="14" t="s">
        <v>72</v>
      </c>
      <c r="AY177" s="247" t="s">
        <v>128</v>
      </c>
    </row>
    <row r="178" s="14" customFormat="1">
      <c r="A178" s="14"/>
      <c r="B178" s="237"/>
      <c r="C178" s="238"/>
      <c r="D178" s="220" t="s">
        <v>141</v>
      </c>
      <c r="E178" s="239" t="s">
        <v>19</v>
      </c>
      <c r="F178" s="240" t="s">
        <v>869</v>
      </c>
      <c r="G178" s="238"/>
      <c r="H178" s="241">
        <v>0.063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141</v>
      </c>
      <c r="AU178" s="247" t="s">
        <v>82</v>
      </c>
      <c r="AV178" s="14" t="s">
        <v>82</v>
      </c>
      <c r="AW178" s="14" t="s">
        <v>33</v>
      </c>
      <c r="AX178" s="14" t="s">
        <v>72</v>
      </c>
      <c r="AY178" s="247" t="s">
        <v>128</v>
      </c>
    </row>
    <row r="179" s="14" customFormat="1">
      <c r="A179" s="14"/>
      <c r="B179" s="237"/>
      <c r="C179" s="238"/>
      <c r="D179" s="220" t="s">
        <v>141</v>
      </c>
      <c r="E179" s="239" t="s">
        <v>19</v>
      </c>
      <c r="F179" s="240" t="s">
        <v>869</v>
      </c>
      <c r="G179" s="238"/>
      <c r="H179" s="241">
        <v>0.063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141</v>
      </c>
      <c r="AU179" s="247" t="s">
        <v>82</v>
      </c>
      <c r="AV179" s="14" t="s">
        <v>82</v>
      </c>
      <c r="AW179" s="14" t="s">
        <v>33</v>
      </c>
      <c r="AX179" s="14" t="s">
        <v>72</v>
      </c>
      <c r="AY179" s="247" t="s">
        <v>128</v>
      </c>
    </row>
    <row r="180" s="14" customFormat="1">
      <c r="A180" s="14"/>
      <c r="B180" s="237"/>
      <c r="C180" s="238"/>
      <c r="D180" s="220" t="s">
        <v>141</v>
      </c>
      <c r="E180" s="239" t="s">
        <v>19</v>
      </c>
      <c r="F180" s="240" t="s">
        <v>870</v>
      </c>
      <c r="G180" s="238"/>
      <c r="H180" s="241">
        <v>0.17999999999999999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141</v>
      </c>
      <c r="AU180" s="247" t="s">
        <v>82</v>
      </c>
      <c r="AV180" s="14" t="s">
        <v>82</v>
      </c>
      <c r="AW180" s="14" t="s">
        <v>33</v>
      </c>
      <c r="AX180" s="14" t="s">
        <v>72</v>
      </c>
      <c r="AY180" s="247" t="s">
        <v>128</v>
      </c>
    </row>
    <row r="181" s="15" customFormat="1">
      <c r="A181" s="15"/>
      <c r="B181" s="248"/>
      <c r="C181" s="249"/>
      <c r="D181" s="220" t="s">
        <v>141</v>
      </c>
      <c r="E181" s="250" t="s">
        <v>19</v>
      </c>
      <c r="F181" s="251" t="s">
        <v>150</v>
      </c>
      <c r="G181" s="249"/>
      <c r="H181" s="252">
        <v>1.242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141</v>
      </c>
      <c r="AU181" s="258" t="s">
        <v>82</v>
      </c>
      <c r="AV181" s="15" t="s">
        <v>129</v>
      </c>
      <c r="AW181" s="15" t="s">
        <v>33</v>
      </c>
      <c r="AX181" s="15" t="s">
        <v>80</v>
      </c>
      <c r="AY181" s="258" t="s">
        <v>128</v>
      </c>
    </row>
    <row r="182" s="12" customFormat="1" ht="22.8" customHeight="1">
      <c r="A182" s="12"/>
      <c r="B182" s="191"/>
      <c r="C182" s="192"/>
      <c r="D182" s="193" t="s">
        <v>71</v>
      </c>
      <c r="E182" s="205" t="s">
        <v>245</v>
      </c>
      <c r="F182" s="205" t="s">
        <v>264</v>
      </c>
      <c r="G182" s="192"/>
      <c r="H182" s="192"/>
      <c r="I182" s="195"/>
      <c r="J182" s="206">
        <f>BK182</f>
        <v>0</v>
      </c>
      <c r="K182" s="192"/>
      <c r="L182" s="197"/>
      <c r="M182" s="198"/>
      <c r="N182" s="199"/>
      <c r="O182" s="199"/>
      <c r="P182" s="200">
        <f>SUM(P183:P218)</f>
        <v>0</v>
      </c>
      <c r="Q182" s="199"/>
      <c r="R182" s="200">
        <f>SUM(R183:R218)</f>
        <v>0</v>
      </c>
      <c r="S182" s="199"/>
      <c r="T182" s="201">
        <f>SUM(T183:T218)</f>
        <v>5.5539000000000005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2" t="s">
        <v>80</v>
      </c>
      <c r="AT182" s="203" t="s">
        <v>71</v>
      </c>
      <c r="AU182" s="203" t="s">
        <v>80</v>
      </c>
      <c r="AY182" s="202" t="s">
        <v>128</v>
      </c>
      <c r="BK182" s="204">
        <f>SUM(BK183:BK218)</f>
        <v>0</v>
      </c>
    </row>
    <row r="183" s="2" customFormat="1" ht="37.8" customHeight="1">
      <c r="A183" s="41"/>
      <c r="B183" s="42"/>
      <c r="C183" s="207" t="s">
        <v>290</v>
      </c>
      <c r="D183" s="207" t="s">
        <v>131</v>
      </c>
      <c r="E183" s="208" t="s">
        <v>871</v>
      </c>
      <c r="F183" s="209" t="s">
        <v>872</v>
      </c>
      <c r="G183" s="210" t="s">
        <v>775</v>
      </c>
      <c r="H183" s="211">
        <v>1.242</v>
      </c>
      <c r="I183" s="212"/>
      <c r="J183" s="213">
        <f>ROUND(I183*H183,2)</f>
        <v>0</v>
      </c>
      <c r="K183" s="209" t="s">
        <v>135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2.2000000000000002</v>
      </c>
      <c r="T183" s="217">
        <f>S183*H183</f>
        <v>2.7324000000000002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129</v>
      </c>
      <c r="AT183" s="218" t="s">
        <v>131</v>
      </c>
      <c r="AU183" s="218" t="s">
        <v>82</v>
      </c>
      <c r="AY183" s="20" t="s">
        <v>128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129</v>
      </c>
      <c r="BM183" s="218" t="s">
        <v>873</v>
      </c>
    </row>
    <row r="184" s="2" customFormat="1">
      <c r="A184" s="41"/>
      <c r="B184" s="42"/>
      <c r="C184" s="43"/>
      <c r="D184" s="220" t="s">
        <v>137</v>
      </c>
      <c r="E184" s="43"/>
      <c r="F184" s="221" t="s">
        <v>874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137</v>
      </c>
      <c r="AU184" s="20" t="s">
        <v>82</v>
      </c>
    </row>
    <row r="185" s="2" customFormat="1">
      <c r="A185" s="41"/>
      <c r="B185" s="42"/>
      <c r="C185" s="43"/>
      <c r="D185" s="225" t="s">
        <v>139</v>
      </c>
      <c r="E185" s="43"/>
      <c r="F185" s="226" t="s">
        <v>875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139</v>
      </c>
      <c r="AU185" s="20" t="s">
        <v>82</v>
      </c>
    </row>
    <row r="186" s="14" customFormat="1">
      <c r="A186" s="14"/>
      <c r="B186" s="237"/>
      <c r="C186" s="238"/>
      <c r="D186" s="220" t="s">
        <v>141</v>
      </c>
      <c r="E186" s="239" t="s">
        <v>19</v>
      </c>
      <c r="F186" s="240" t="s">
        <v>866</v>
      </c>
      <c r="G186" s="238"/>
      <c r="H186" s="241">
        <v>0.41399999999999998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141</v>
      </c>
      <c r="AU186" s="247" t="s">
        <v>82</v>
      </c>
      <c r="AV186" s="14" t="s">
        <v>82</v>
      </c>
      <c r="AW186" s="14" t="s">
        <v>33</v>
      </c>
      <c r="AX186" s="14" t="s">
        <v>72</v>
      </c>
      <c r="AY186" s="247" t="s">
        <v>128</v>
      </c>
    </row>
    <row r="187" s="14" customFormat="1">
      <c r="A187" s="14"/>
      <c r="B187" s="237"/>
      <c r="C187" s="238"/>
      <c r="D187" s="220" t="s">
        <v>141</v>
      </c>
      <c r="E187" s="239" t="s">
        <v>19</v>
      </c>
      <c r="F187" s="240" t="s">
        <v>867</v>
      </c>
      <c r="G187" s="238"/>
      <c r="H187" s="241">
        <v>0.11700000000000001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141</v>
      </c>
      <c r="AU187" s="247" t="s">
        <v>82</v>
      </c>
      <c r="AV187" s="14" t="s">
        <v>82</v>
      </c>
      <c r="AW187" s="14" t="s">
        <v>33</v>
      </c>
      <c r="AX187" s="14" t="s">
        <v>72</v>
      </c>
      <c r="AY187" s="247" t="s">
        <v>128</v>
      </c>
    </row>
    <row r="188" s="14" customFormat="1">
      <c r="A188" s="14"/>
      <c r="B188" s="237"/>
      <c r="C188" s="238"/>
      <c r="D188" s="220" t="s">
        <v>141</v>
      </c>
      <c r="E188" s="239" t="s">
        <v>19</v>
      </c>
      <c r="F188" s="240" t="s">
        <v>868</v>
      </c>
      <c r="G188" s="238"/>
      <c r="H188" s="241">
        <v>0.40500000000000003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141</v>
      </c>
      <c r="AU188" s="247" t="s">
        <v>82</v>
      </c>
      <c r="AV188" s="14" t="s">
        <v>82</v>
      </c>
      <c r="AW188" s="14" t="s">
        <v>33</v>
      </c>
      <c r="AX188" s="14" t="s">
        <v>72</v>
      </c>
      <c r="AY188" s="247" t="s">
        <v>128</v>
      </c>
    </row>
    <row r="189" s="14" customFormat="1">
      <c r="A189" s="14"/>
      <c r="B189" s="237"/>
      <c r="C189" s="238"/>
      <c r="D189" s="220" t="s">
        <v>141</v>
      </c>
      <c r="E189" s="239" t="s">
        <v>19</v>
      </c>
      <c r="F189" s="240" t="s">
        <v>869</v>
      </c>
      <c r="G189" s="238"/>
      <c r="H189" s="241">
        <v>0.063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141</v>
      </c>
      <c r="AU189" s="247" t="s">
        <v>82</v>
      </c>
      <c r="AV189" s="14" t="s">
        <v>82</v>
      </c>
      <c r="AW189" s="14" t="s">
        <v>33</v>
      </c>
      <c r="AX189" s="14" t="s">
        <v>72</v>
      </c>
      <c r="AY189" s="247" t="s">
        <v>128</v>
      </c>
    </row>
    <row r="190" s="14" customFormat="1">
      <c r="A190" s="14"/>
      <c r="B190" s="237"/>
      <c r="C190" s="238"/>
      <c r="D190" s="220" t="s">
        <v>141</v>
      </c>
      <c r="E190" s="239" t="s">
        <v>19</v>
      </c>
      <c r="F190" s="240" t="s">
        <v>869</v>
      </c>
      <c r="G190" s="238"/>
      <c r="H190" s="241">
        <v>0.063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141</v>
      </c>
      <c r="AU190" s="247" t="s">
        <v>82</v>
      </c>
      <c r="AV190" s="14" t="s">
        <v>82</v>
      </c>
      <c r="AW190" s="14" t="s">
        <v>33</v>
      </c>
      <c r="AX190" s="14" t="s">
        <v>72</v>
      </c>
      <c r="AY190" s="247" t="s">
        <v>128</v>
      </c>
    </row>
    <row r="191" s="14" customFormat="1">
      <c r="A191" s="14"/>
      <c r="B191" s="237"/>
      <c r="C191" s="238"/>
      <c r="D191" s="220" t="s">
        <v>141</v>
      </c>
      <c r="E191" s="239" t="s">
        <v>19</v>
      </c>
      <c r="F191" s="240" t="s">
        <v>870</v>
      </c>
      <c r="G191" s="238"/>
      <c r="H191" s="241">
        <v>0.17999999999999999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141</v>
      </c>
      <c r="AU191" s="247" t="s">
        <v>82</v>
      </c>
      <c r="AV191" s="14" t="s">
        <v>82</v>
      </c>
      <c r="AW191" s="14" t="s">
        <v>33</v>
      </c>
      <c r="AX191" s="14" t="s">
        <v>72</v>
      </c>
      <c r="AY191" s="247" t="s">
        <v>128</v>
      </c>
    </row>
    <row r="192" s="15" customFormat="1">
      <c r="A192" s="15"/>
      <c r="B192" s="248"/>
      <c r="C192" s="249"/>
      <c r="D192" s="220" t="s">
        <v>141</v>
      </c>
      <c r="E192" s="250" t="s">
        <v>19</v>
      </c>
      <c r="F192" s="251" t="s">
        <v>150</v>
      </c>
      <c r="G192" s="249"/>
      <c r="H192" s="252">
        <v>1.242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141</v>
      </c>
      <c r="AU192" s="258" t="s">
        <v>82</v>
      </c>
      <c r="AV192" s="15" t="s">
        <v>129</v>
      </c>
      <c r="AW192" s="15" t="s">
        <v>33</v>
      </c>
      <c r="AX192" s="15" t="s">
        <v>80</v>
      </c>
      <c r="AY192" s="258" t="s">
        <v>128</v>
      </c>
    </row>
    <row r="193" s="2" customFormat="1" ht="24.15" customHeight="1">
      <c r="A193" s="41"/>
      <c r="B193" s="42"/>
      <c r="C193" s="207" t="s">
        <v>147</v>
      </c>
      <c r="D193" s="207" t="s">
        <v>131</v>
      </c>
      <c r="E193" s="208" t="s">
        <v>876</v>
      </c>
      <c r="F193" s="209" t="s">
        <v>877</v>
      </c>
      <c r="G193" s="210" t="s">
        <v>352</v>
      </c>
      <c r="H193" s="211">
        <v>127.8</v>
      </c>
      <c r="I193" s="212"/>
      <c r="J193" s="213">
        <f>ROUND(I193*H193,2)</f>
        <v>0</v>
      </c>
      <c r="K193" s="209" t="s">
        <v>135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0.0060000000000000001</v>
      </c>
      <c r="T193" s="217">
        <f>S193*H193</f>
        <v>0.76680000000000004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129</v>
      </c>
      <c r="AT193" s="218" t="s">
        <v>131</v>
      </c>
      <c r="AU193" s="218" t="s">
        <v>82</v>
      </c>
      <c r="AY193" s="20" t="s">
        <v>128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129</v>
      </c>
      <c r="BM193" s="218" t="s">
        <v>878</v>
      </c>
    </row>
    <row r="194" s="2" customFormat="1">
      <c r="A194" s="41"/>
      <c r="B194" s="42"/>
      <c r="C194" s="43"/>
      <c r="D194" s="220" t="s">
        <v>137</v>
      </c>
      <c r="E194" s="43"/>
      <c r="F194" s="221" t="s">
        <v>879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137</v>
      </c>
      <c r="AU194" s="20" t="s">
        <v>82</v>
      </c>
    </row>
    <row r="195" s="2" customFormat="1">
      <c r="A195" s="41"/>
      <c r="B195" s="42"/>
      <c r="C195" s="43"/>
      <c r="D195" s="225" t="s">
        <v>139</v>
      </c>
      <c r="E195" s="43"/>
      <c r="F195" s="226" t="s">
        <v>880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139</v>
      </c>
      <c r="AU195" s="20" t="s">
        <v>82</v>
      </c>
    </row>
    <row r="196" s="13" customFormat="1">
      <c r="A196" s="13"/>
      <c r="B196" s="227"/>
      <c r="C196" s="228"/>
      <c r="D196" s="220" t="s">
        <v>141</v>
      </c>
      <c r="E196" s="229" t="s">
        <v>19</v>
      </c>
      <c r="F196" s="230" t="s">
        <v>881</v>
      </c>
      <c r="G196" s="228"/>
      <c r="H196" s="229" t="s">
        <v>19</v>
      </c>
      <c r="I196" s="231"/>
      <c r="J196" s="228"/>
      <c r="K196" s="228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141</v>
      </c>
      <c r="AU196" s="236" t="s">
        <v>82</v>
      </c>
      <c r="AV196" s="13" t="s">
        <v>80</v>
      </c>
      <c r="AW196" s="13" t="s">
        <v>33</v>
      </c>
      <c r="AX196" s="13" t="s">
        <v>72</v>
      </c>
      <c r="AY196" s="236" t="s">
        <v>128</v>
      </c>
    </row>
    <row r="197" s="14" customFormat="1">
      <c r="A197" s="14"/>
      <c r="B197" s="237"/>
      <c r="C197" s="238"/>
      <c r="D197" s="220" t="s">
        <v>141</v>
      </c>
      <c r="E197" s="239" t="s">
        <v>19</v>
      </c>
      <c r="F197" s="240" t="s">
        <v>882</v>
      </c>
      <c r="G197" s="238"/>
      <c r="H197" s="241">
        <v>127.8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141</v>
      </c>
      <c r="AU197" s="247" t="s">
        <v>82</v>
      </c>
      <c r="AV197" s="14" t="s">
        <v>82</v>
      </c>
      <c r="AW197" s="14" t="s">
        <v>33</v>
      </c>
      <c r="AX197" s="14" t="s">
        <v>72</v>
      </c>
      <c r="AY197" s="247" t="s">
        <v>128</v>
      </c>
    </row>
    <row r="198" s="15" customFormat="1">
      <c r="A198" s="15"/>
      <c r="B198" s="248"/>
      <c r="C198" s="249"/>
      <c r="D198" s="220" t="s">
        <v>141</v>
      </c>
      <c r="E198" s="250" t="s">
        <v>19</v>
      </c>
      <c r="F198" s="251" t="s">
        <v>150</v>
      </c>
      <c r="G198" s="249"/>
      <c r="H198" s="252">
        <v>127.8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8" t="s">
        <v>141</v>
      </c>
      <c r="AU198" s="258" t="s">
        <v>82</v>
      </c>
      <c r="AV198" s="15" t="s">
        <v>129</v>
      </c>
      <c r="AW198" s="15" t="s">
        <v>33</v>
      </c>
      <c r="AX198" s="15" t="s">
        <v>80</v>
      </c>
      <c r="AY198" s="258" t="s">
        <v>128</v>
      </c>
    </row>
    <row r="199" s="2" customFormat="1" ht="24.15" customHeight="1">
      <c r="A199" s="41"/>
      <c r="B199" s="42"/>
      <c r="C199" s="207" t="s">
        <v>281</v>
      </c>
      <c r="D199" s="207" t="s">
        <v>131</v>
      </c>
      <c r="E199" s="208" t="s">
        <v>883</v>
      </c>
      <c r="F199" s="209" t="s">
        <v>884</v>
      </c>
      <c r="G199" s="210" t="s">
        <v>352</v>
      </c>
      <c r="H199" s="211">
        <v>228.30000000000001</v>
      </c>
      <c r="I199" s="212"/>
      <c r="J199" s="213">
        <f>ROUND(I199*H199,2)</f>
        <v>0</v>
      </c>
      <c r="K199" s="209" t="s">
        <v>135</v>
      </c>
      <c r="L199" s="47"/>
      <c r="M199" s="214" t="s">
        <v>19</v>
      </c>
      <c r="N199" s="215" t="s">
        <v>43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0.0089999999999999993</v>
      </c>
      <c r="T199" s="217">
        <f>S199*H199</f>
        <v>2.0547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129</v>
      </c>
      <c r="AT199" s="218" t="s">
        <v>131</v>
      </c>
      <c r="AU199" s="218" t="s">
        <v>82</v>
      </c>
      <c r="AY199" s="20" t="s">
        <v>128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129</v>
      </c>
      <c r="BM199" s="218" t="s">
        <v>885</v>
      </c>
    </row>
    <row r="200" s="2" customFormat="1">
      <c r="A200" s="41"/>
      <c r="B200" s="42"/>
      <c r="C200" s="43"/>
      <c r="D200" s="220" t="s">
        <v>137</v>
      </c>
      <c r="E200" s="43"/>
      <c r="F200" s="221" t="s">
        <v>886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137</v>
      </c>
      <c r="AU200" s="20" t="s">
        <v>82</v>
      </c>
    </row>
    <row r="201" s="2" customFormat="1">
      <c r="A201" s="41"/>
      <c r="B201" s="42"/>
      <c r="C201" s="43"/>
      <c r="D201" s="225" t="s">
        <v>139</v>
      </c>
      <c r="E201" s="43"/>
      <c r="F201" s="226" t="s">
        <v>887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139</v>
      </c>
      <c r="AU201" s="20" t="s">
        <v>82</v>
      </c>
    </row>
    <row r="202" s="13" customFormat="1">
      <c r="A202" s="13"/>
      <c r="B202" s="227"/>
      <c r="C202" s="228"/>
      <c r="D202" s="220" t="s">
        <v>141</v>
      </c>
      <c r="E202" s="229" t="s">
        <v>19</v>
      </c>
      <c r="F202" s="230" t="s">
        <v>881</v>
      </c>
      <c r="G202" s="228"/>
      <c r="H202" s="229" t="s">
        <v>19</v>
      </c>
      <c r="I202" s="231"/>
      <c r="J202" s="228"/>
      <c r="K202" s="228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141</v>
      </c>
      <c r="AU202" s="236" t="s">
        <v>82</v>
      </c>
      <c r="AV202" s="13" t="s">
        <v>80</v>
      </c>
      <c r="AW202" s="13" t="s">
        <v>33</v>
      </c>
      <c r="AX202" s="13" t="s">
        <v>72</v>
      </c>
      <c r="AY202" s="236" t="s">
        <v>128</v>
      </c>
    </row>
    <row r="203" s="14" customFormat="1">
      <c r="A203" s="14"/>
      <c r="B203" s="237"/>
      <c r="C203" s="238"/>
      <c r="D203" s="220" t="s">
        <v>141</v>
      </c>
      <c r="E203" s="239" t="s">
        <v>19</v>
      </c>
      <c r="F203" s="240" t="s">
        <v>888</v>
      </c>
      <c r="G203" s="238"/>
      <c r="H203" s="241">
        <v>44.100000000000001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141</v>
      </c>
      <c r="AU203" s="247" t="s">
        <v>82</v>
      </c>
      <c r="AV203" s="14" t="s">
        <v>82</v>
      </c>
      <c r="AW203" s="14" t="s">
        <v>33</v>
      </c>
      <c r="AX203" s="14" t="s">
        <v>72</v>
      </c>
      <c r="AY203" s="247" t="s">
        <v>128</v>
      </c>
    </row>
    <row r="204" s="13" customFormat="1">
      <c r="A204" s="13"/>
      <c r="B204" s="227"/>
      <c r="C204" s="228"/>
      <c r="D204" s="220" t="s">
        <v>141</v>
      </c>
      <c r="E204" s="229" t="s">
        <v>19</v>
      </c>
      <c r="F204" s="230" t="s">
        <v>889</v>
      </c>
      <c r="G204" s="228"/>
      <c r="H204" s="229" t="s">
        <v>19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141</v>
      </c>
      <c r="AU204" s="236" t="s">
        <v>82</v>
      </c>
      <c r="AV204" s="13" t="s">
        <v>80</v>
      </c>
      <c r="AW204" s="13" t="s">
        <v>33</v>
      </c>
      <c r="AX204" s="13" t="s">
        <v>72</v>
      </c>
      <c r="AY204" s="236" t="s">
        <v>128</v>
      </c>
    </row>
    <row r="205" s="14" customFormat="1">
      <c r="A205" s="14"/>
      <c r="B205" s="237"/>
      <c r="C205" s="238"/>
      <c r="D205" s="220" t="s">
        <v>141</v>
      </c>
      <c r="E205" s="239" t="s">
        <v>19</v>
      </c>
      <c r="F205" s="240" t="s">
        <v>890</v>
      </c>
      <c r="G205" s="238"/>
      <c r="H205" s="241">
        <v>104.2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141</v>
      </c>
      <c r="AU205" s="247" t="s">
        <v>82</v>
      </c>
      <c r="AV205" s="14" t="s">
        <v>82</v>
      </c>
      <c r="AW205" s="14" t="s">
        <v>33</v>
      </c>
      <c r="AX205" s="14" t="s">
        <v>72</v>
      </c>
      <c r="AY205" s="247" t="s">
        <v>128</v>
      </c>
    </row>
    <row r="206" s="13" customFormat="1">
      <c r="A206" s="13"/>
      <c r="B206" s="227"/>
      <c r="C206" s="228"/>
      <c r="D206" s="220" t="s">
        <v>141</v>
      </c>
      <c r="E206" s="229" t="s">
        <v>19</v>
      </c>
      <c r="F206" s="230" t="s">
        <v>891</v>
      </c>
      <c r="G206" s="228"/>
      <c r="H206" s="229" t="s">
        <v>19</v>
      </c>
      <c r="I206" s="231"/>
      <c r="J206" s="228"/>
      <c r="K206" s="228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141</v>
      </c>
      <c r="AU206" s="236" t="s">
        <v>82</v>
      </c>
      <c r="AV206" s="13" t="s">
        <v>80</v>
      </c>
      <c r="AW206" s="13" t="s">
        <v>33</v>
      </c>
      <c r="AX206" s="13" t="s">
        <v>72</v>
      </c>
      <c r="AY206" s="236" t="s">
        <v>128</v>
      </c>
    </row>
    <row r="207" s="14" customFormat="1">
      <c r="A207" s="14"/>
      <c r="B207" s="237"/>
      <c r="C207" s="238"/>
      <c r="D207" s="220" t="s">
        <v>141</v>
      </c>
      <c r="E207" s="239" t="s">
        <v>19</v>
      </c>
      <c r="F207" s="240" t="s">
        <v>892</v>
      </c>
      <c r="G207" s="238"/>
      <c r="H207" s="241">
        <v>80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141</v>
      </c>
      <c r="AU207" s="247" t="s">
        <v>82</v>
      </c>
      <c r="AV207" s="14" t="s">
        <v>82</v>
      </c>
      <c r="AW207" s="14" t="s">
        <v>33</v>
      </c>
      <c r="AX207" s="14" t="s">
        <v>72</v>
      </c>
      <c r="AY207" s="247" t="s">
        <v>128</v>
      </c>
    </row>
    <row r="208" s="15" customFormat="1">
      <c r="A208" s="15"/>
      <c r="B208" s="248"/>
      <c r="C208" s="249"/>
      <c r="D208" s="220" t="s">
        <v>141</v>
      </c>
      <c r="E208" s="250" t="s">
        <v>19</v>
      </c>
      <c r="F208" s="251" t="s">
        <v>150</v>
      </c>
      <c r="G208" s="249"/>
      <c r="H208" s="252">
        <v>228.30000000000001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8" t="s">
        <v>141</v>
      </c>
      <c r="AU208" s="258" t="s">
        <v>82</v>
      </c>
      <c r="AV208" s="15" t="s">
        <v>129</v>
      </c>
      <c r="AW208" s="15" t="s">
        <v>33</v>
      </c>
      <c r="AX208" s="15" t="s">
        <v>80</v>
      </c>
      <c r="AY208" s="258" t="s">
        <v>128</v>
      </c>
    </row>
    <row r="209" s="2" customFormat="1" ht="24.15" customHeight="1">
      <c r="A209" s="41"/>
      <c r="B209" s="42"/>
      <c r="C209" s="207" t="s">
        <v>145</v>
      </c>
      <c r="D209" s="207" t="s">
        <v>131</v>
      </c>
      <c r="E209" s="208" t="s">
        <v>893</v>
      </c>
      <c r="F209" s="209" t="s">
        <v>894</v>
      </c>
      <c r="G209" s="210" t="s">
        <v>352</v>
      </c>
      <c r="H209" s="211">
        <v>34.799999999999997</v>
      </c>
      <c r="I209" s="212"/>
      <c r="J209" s="213">
        <f>ROUND(I209*H209,2)</f>
        <v>0</v>
      </c>
      <c r="K209" s="209" t="s">
        <v>135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129</v>
      </c>
      <c r="AT209" s="218" t="s">
        <v>131</v>
      </c>
      <c r="AU209" s="218" t="s">
        <v>82</v>
      </c>
      <c r="AY209" s="20" t="s">
        <v>128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129</v>
      </c>
      <c r="BM209" s="218" t="s">
        <v>895</v>
      </c>
    </row>
    <row r="210" s="2" customFormat="1">
      <c r="A210" s="41"/>
      <c r="B210" s="42"/>
      <c r="C210" s="43"/>
      <c r="D210" s="220" t="s">
        <v>137</v>
      </c>
      <c r="E210" s="43"/>
      <c r="F210" s="221" t="s">
        <v>896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137</v>
      </c>
      <c r="AU210" s="20" t="s">
        <v>82</v>
      </c>
    </row>
    <row r="211" s="2" customFormat="1">
      <c r="A211" s="41"/>
      <c r="B211" s="42"/>
      <c r="C211" s="43"/>
      <c r="D211" s="225" t="s">
        <v>139</v>
      </c>
      <c r="E211" s="43"/>
      <c r="F211" s="226" t="s">
        <v>897</v>
      </c>
      <c r="G211" s="43"/>
      <c r="H211" s="43"/>
      <c r="I211" s="222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139</v>
      </c>
      <c r="AU211" s="20" t="s">
        <v>82</v>
      </c>
    </row>
    <row r="212" s="14" customFormat="1">
      <c r="A212" s="14"/>
      <c r="B212" s="237"/>
      <c r="C212" s="238"/>
      <c r="D212" s="220" t="s">
        <v>141</v>
      </c>
      <c r="E212" s="239" t="s">
        <v>19</v>
      </c>
      <c r="F212" s="240" t="s">
        <v>898</v>
      </c>
      <c r="G212" s="238"/>
      <c r="H212" s="241">
        <v>10.4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141</v>
      </c>
      <c r="AU212" s="247" t="s">
        <v>82</v>
      </c>
      <c r="AV212" s="14" t="s">
        <v>82</v>
      </c>
      <c r="AW212" s="14" t="s">
        <v>33</v>
      </c>
      <c r="AX212" s="14" t="s">
        <v>72</v>
      </c>
      <c r="AY212" s="247" t="s">
        <v>128</v>
      </c>
    </row>
    <row r="213" s="14" customFormat="1">
      <c r="A213" s="14"/>
      <c r="B213" s="237"/>
      <c r="C213" s="238"/>
      <c r="D213" s="220" t="s">
        <v>141</v>
      </c>
      <c r="E213" s="239" t="s">
        <v>19</v>
      </c>
      <c r="F213" s="240" t="s">
        <v>899</v>
      </c>
      <c r="G213" s="238"/>
      <c r="H213" s="241">
        <v>3.7999999999999998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141</v>
      </c>
      <c r="AU213" s="247" t="s">
        <v>82</v>
      </c>
      <c r="AV213" s="14" t="s">
        <v>82</v>
      </c>
      <c r="AW213" s="14" t="s">
        <v>33</v>
      </c>
      <c r="AX213" s="14" t="s">
        <v>72</v>
      </c>
      <c r="AY213" s="247" t="s">
        <v>128</v>
      </c>
    </row>
    <row r="214" s="14" customFormat="1">
      <c r="A214" s="14"/>
      <c r="B214" s="237"/>
      <c r="C214" s="238"/>
      <c r="D214" s="220" t="s">
        <v>141</v>
      </c>
      <c r="E214" s="239" t="s">
        <v>19</v>
      </c>
      <c r="F214" s="240" t="s">
        <v>900</v>
      </c>
      <c r="G214" s="238"/>
      <c r="H214" s="241">
        <v>10.199999999999999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141</v>
      </c>
      <c r="AU214" s="247" t="s">
        <v>82</v>
      </c>
      <c r="AV214" s="14" t="s">
        <v>82</v>
      </c>
      <c r="AW214" s="14" t="s">
        <v>33</v>
      </c>
      <c r="AX214" s="14" t="s">
        <v>72</v>
      </c>
      <c r="AY214" s="247" t="s">
        <v>128</v>
      </c>
    </row>
    <row r="215" s="14" customFormat="1">
      <c r="A215" s="14"/>
      <c r="B215" s="237"/>
      <c r="C215" s="238"/>
      <c r="D215" s="220" t="s">
        <v>141</v>
      </c>
      <c r="E215" s="239" t="s">
        <v>19</v>
      </c>
      <c r="F215" s="240" t="s">
        <v>901</v>
      </c>
      <c r="G215" s="238"/>
      <c r="H215" s="241">
        <v>2.6000000000000001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141</v>
      </c>
      <c r="AU215" s="247" t="s">
        <v>82</v>
      </c>
      <c r="AV215" s="14" t="s">
        <v>82</v>
      </c>
      <c r="AW215" s="14" t="s">
        <v>33</v>
      </c>
      <c r="AX215" s="14" t="s">
        <v>72</v>
      </c>
      <c r="AY215" s="247" t="s">
        <v>128</v>
      </c>
    </row>
    <row r="216" s="14" customFormat="1">
      <c r="A216" s="14"/>
      <c r="B216" s="237"/>
      <c r="C216" s="238"/>
      <c r="D216" s="220" t="s">
        <v>141</v>
      </c>
      <c r="E216" s="239" t="s">
        <v>19</v>
      </c>
      <c r="F216" s="240" t="s">
        <v>901</v>
      </c>
      <c r="G216" s="238"/>
      <c r="H216" s="241">
        <v>2.6000000000000001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7" t="s">
        <v>141</v>
      </c>
      <c r="AU216" s="247" t="s">
        <v>82</v>
      </c>
      <c r="AV216" s="14" t="s">
        <v>82</v>
      </c>
      <c r="AW216" s="14" t="s">
        <v>33</v>
      </c>
      <c r="AX216" s="14" t="s">
        <v>72</v>
      </c>
      <c r="AY216" s="247" t="s">
        <v>128</v>
      </c>
    </row>
    <row r="217" s="14" customFormat="1">
      <c r="A217" s="14"/>
      <c r="B217" s="237"/>
      <c r="C217" s="238"/>
      <c r="D217" s="220" t="s">
        <v>141</v>
      </c>
      <c r="E217" s="239" t="s">
        <v>19</v>
      </c>
      <c r="F217" s="240" t="s">
        <v>902</v>
      </c>
      <c r="G217" s="238"/>
      <c r="H217" s="241">
        <v>5.2000000000000002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141</v>
      </c>
      <c r="AU217" s="247" t="s">
        <v>82</v>
      </c>
      <c r="AV217" s="14" t="s">
        <v>82</v>
      </c>
      <c r="AW217" s="14" t="s">
        <v>33</v>
      </c>
      <c r="AX217" s="14" t="s">
        <v>72</v>
      </c>
      <c r="AY217" s="247" t="s">
        <v>128</v>
      </c>
    </row>
    <row r="218" s="15" customFormat="1">
      <c r="A218" s="15"/>
      <c r="B218" s="248"/>
      <c r="C218" s="249"/>
      <c r="D218" s="220" t="s">
        <v>141</v>
      </c>
      <c r="E218" s="250" t="s">
        <v>19</v>
      </c>
      <c r="F218" s="251" t="s">
        <v>150</v>
      </c>
      <c r="G218" s="249"/>
      <c r="H218" s="252">
        <v>34.800000000000004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141</v>
      </c>
      <c r="AU218" s="258" t="s">
        <v>82</v>
      </c>
      <c r="AV218" s="15" t="s">
        <v>129</v>
      </c>
      <c r="AW218" s="15" t="s">
        <v>33</v>
      </c>
      <c r="AX218" s="15" t="s">
        <v>80</v>
      </c>
      <c r="AY218" s="258" t="s">
        <v>128</v>
      </c>
    </row>
    <row r="219" s="12" customFormat="1" ht="22.8" customHeight="1">
      <c r="A219" s="12"/>
      <c r="B219" s="191"/>
      <c r="C219" s="192"/>
      <c r="D219" s="193" t="s">
        <v>71</v>
      </c>
      <c r="E219" s="205" t="s">
        <v>288</v>
      </c>
      <c r="F219" s="205" t="s">
        <v>289</v>
      </c>
      <c r="G219" s="192"/>
      <c r="H219" s="192"/>
      <c r="I219" s="195"/>
      <c r="J219" s="206">
        <f>BK219</f>
        <v>0</v>
      </c>
      <c r="K219" s="192"/>
      <c r="L219" s="197"/>
      <c r="M219" s="198"/>
      <c r="N219" s="199"/>
      <c r="O219" s="199"/>
      <c r="P219" s="200">
        <f>SUM(P220:P236)</f>
        <v>0</v>
      </c>
      <c r="Q219" s="199"/>
      <c r="R219" s="200">
        <f>SUM(R220:R236)</f>
        <v>0</v>
      </c>
      <c r="S219" s="199"/>
      <c r="T219" s="201">
        <f>SUM(T220:T236)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2" t="s">
        <v>80</v>
      </c>
      <c r="AT219" s="203" t="s">
        <v>71</v>
      </c>
      <c r="AU219" s="203" t="s">
        <v>80</v>
      </c>
      <c r="AY219" s="202" t="s">
        <v>128</v>
      </c>
      <c r="BK219" s="204">
        <f>SUM(BK220:BK236)</f>
        <v>0</v>
      </c>
    </row>
    <row r="220" s="2" customFormat="1" ht="24.15" customHeight="1">
      <c r="A220" s="41"/>
      <c r="B220" s="42"/>
      <c r="C220" s="207" t="s">
        <v>143</v>
      </c>
      <c r="D220" s="207" t="s">
        <v>131</v>
      </c>
      <c r="E220" s="208" t="s">
        <v>291</v>
      </c>
      <c r="F220" s="209" t="s">
        <v>292</v>
      </c>
      <c r="G220" s="210" t="s">
        <v>293</v>
      </c>
      <c r="H220" s="211">
        <v>10.752000000000001</v>
      </c>
      <c r="I220" s="212"/>
      <c r="J220" s="213">
        <f>ROUND(I220*H220,2)</f>
        <v>0</v>
      </c>
      <c r="K220" s="209" t="s">
        <v>135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129</v>
      </c>
      <c r="AT220" s="218" t="s">
        <v>131</v>
      </c>
      <c r="AU220" s="218" t="s">
        <v>82</v>
      </c>
      <c r="AY220" s="20" t="s">
        <v>128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129</v>
      </c>
      <c r="BM220" s="218" t="s">
        <v>903</v>
      </c>
    </row>
    <row r="221" s="2" customFormat="1">
      <c r="A221" s="41"/>
      <c r="B221" s="42"/>
      <c r="C221" s="43"/>
      <c r="D221" s="220" t="s">
        <v>137</v>
      </c>
      <c r="E221" s="43"/>
      <c r="F221" s="221" t="s">
        <v>295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137</v>
      </c>
      <c r="AU221" s="20" t="s">
        <v>82</v>
      </c>
    </row>
    <row r="222" s="2" customFormat="1">
      <c r="A222" s="41"/>
      <c r="B222" s="42"/>
      <c r="C222" s="43"/>
      <c r="D222" s="225" t="s">
        <v>139</v>
      </c>
      <c r="E222" s="43"/>
      <c r="F222" s="226" t="s">
        <v>296</v>
      </c>
      <c r="G222" s="43"/>
      <c r="H222" s="43"/>
      <c r="I222" s="222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139</v>
      </c>
      <c r="AU222" s="20" t="s">
        <v>82</v>
      </c>
    </row>
    <row r="223" s="2" customFormat="1" ht="33" customHeight="1">
      <c r="A223" s="41"/>
      <c r="B223" s="42"/>
      <c r="C223" s="207" t="s">
        <v>321</v>
      </c>
      <c r="D223" s="207" t="s">
        <v>131</v>
      </c>
      <c r="E223" s="208" t="s">
        <v>297</v>
      </c>
      <c r="F223" s="209" t="s">
        <v>298</v>
      </c>
      <c r="G223" s="210" t="s">
        <v>293</v>
      </c>
      <c r="H223" s="211">
        <v>32.256</v>
      </c>
      <c r="I223" s="212"/>
      <c r="J223" s="213">
        <f>ROUND(I223*H223,2)</f>
        <v>0</v>
      </c>
      <c r="K223" s="209" t="s">
        <v>135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129</v>
      </c>
      <c r="AT223" s="218" t="s">
        <v>131</v>
      </c>
      <c r="AU223" s="218" t="s">
        <v>82</v>
      </c>
      <c r="AY223" s="20" t="s">
        <v>128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129</v>
      </c>
      <c r="BM223" s="218" t="s">
        <v>904</v>
      </c>
    </row>
    <row r="224" s="2" customFormat="1">
      <c r="A224" s="41"/>
      <c r="B224" s="42"/>
      <c r="C224" s="43"/>
      <c r="D224" s="220" t="s">
        <v>137</v>
      </c>
      <c r="E224" s="43"/>
      <c r="F224" s="221" t="s">
        <v>300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137</v>
      </c>
      <c r="AU224" s="20" t="s">
        <v>82</v>
      </c>
    </row>
    <row r="225" s="2" customFormat="1">
      <c r="A225" s="41"/>
      <c r="B225" s="42"/>
      <c r="C225" s="43"/>
      <c r="D225" s="225" t="s">
        <v>139</v>
      </c>
      <c r="E225" s="43"/>
      <c r="F225" s="226" t="s">
        <v>301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139</v>
      </c>
      <c r="AU225" s="20" t="s">
        <v>82</v>
      </c>
    </row>
    <row r="226" s="14" customFormat="1">
      <c r="A226" s="14"/>
      <c r="B226" s="237"/>
      <c r="C226" s="238"/>
      <c r="D226" s="220" t="s">
        <v>141</v>
      </c>
      <c r="E226" s="239" t="s">
        <v>19</v>
      </c>
      <c r="F226" s="240" t="s">
        <v>905</v>
      </c>
      <c r="G226" s="238"/>
      <c r="H226" s="241">
        <v>32.256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141</v>
      </c>
      <c r="AU226" s="247" t="s">
        <v>82</v>
      </c>
      <c r="AV226" s="14" t="s">
        <v>82</v>
      </c>
      <c r="AW226" s="14" t="s">
        <v>33</v>
      </c>
      <c r="AX226" s="14" t="s">
        <v>80</v>
      </c>
      <c r="AY226" s="247" t="s">
        <v>128</v>
      </c>
    </row>
    <row r="227" s="2" customFormat="1" ht="24.15" customHeight="1">
      <c r="A227" s="41"/>
      <c r="B227" s="42"/>
      <c r="C227" s="207" t="s">
        <v>7</v>
      </c>
      <c r="D227" s="207" t="s">
        <v>131</v>
      </c>
      <c r="E227" s="208" t="s">
        <v>303</v>
      </c>
      <c r="F227" s="209" t="s">
        <v>304</v>
      </c>
      <c r="G227" s="210" t="s">
        <v>293</v>
      </c>
      <c r="H227" s="211">
        <v>10.752000000000001</v>
      </c>
      <c r="I227" s="212"/>
      <c r="J227" s="213">
        <f>ROUND(I227*H227,2)</f>
        <v>0</v>
      </c>
      <c r="K227" s="209" t="s">
        <v>135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129</v>
      </c>
      <c r="AT227" s="218" t="s">
        <v>131</v>
      </c>
      <c r="AU227" s="218" t="s">
        <v>82</v>
      </c>
      <c r="AY227" s="20" t="s">
        <v>128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129</v>
      </c>
      <c r="BM227" s="218" t="s">
        <v>906</v>
      </c>
    </row>
    <row r="228" s="2" customFormat="1">
      <c r="A228" s="41"/>
      <c r="B228" s="42"/>
      <c r="C228" s="43"/>
      <c r="D228" s="220" t="s">
        <v>137</v>
      </c>
      <c r="E228" s="43"/>
      <c r="F228" s="221" t="s">
        <v>306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137</v>
      </c>
      <c r="AU228" s="20" t="s">
        <v>82</v>
      </c>
    </row>
    <row r="229" s="2" customFormat="1">
      <c r="A229" s="41"/>
      <c r="B229" s="42"/>
      <c r="C229" s="43"/>
      <c r="D229" s="225" t="s">
        <v>139</v>
      </c>
      <c r="E229" s="43"/>
      <c r="F229" s="226" t="s">
        <v>307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139</v>
      </c>
      <c r="AU229" s="20" t="s">
        <v>82</v>
      </c>
    </row>
    <row r="230" s="2" customFormat="1" ht="24.15" customHeight="1">
      <c r="A230" s="41"/>
      <c r="B230" s="42"/>
      <c r="C230" s="207" t="s">
        <v>342</v>
      </c>
      <c r="D230" s="207" t="s">
        <v>131</v>
      </c>
      <c r="E230" s="208" t="s">
        <v>308</v>
      </c>
      <c r="F230" s="209" t="s">
        <v>309</v>
      </c>
      <c r="G230" s="210" t="s">
        <v>293</v>
      </c>
      <c r="H230" s="211">
        <v>204.28800000000001</v>
      </c>
      <c r="I230" s="212"/>
      <c r="J230" s="213">
        <f>ROUND(I230*H230,2)</f>
        <v>0</v>
      </c>
      <c r="K230" s="209" t="s">
        <v>135</v>
      </c>
      <c r="L230" s="47"/>
      <c r="M230" s="214" t="s">
        <v>19</v>
      </c>
      <c r="N230" s="215" t="s">
        <v>43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129</v>
      </c>
      <c r="AT230" s="218" t="s">
        <v>131</v>
      </c>
      <c r="AU230" s="218" t="s">
        <v>82</v>
      </c>
      <c r="AY230" s="20" t="s">
        <v>128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129</v>
      </c>
      <c r="BM230" s="218" t="s">
        <v>907</v>
      </c>
    </row>
    <row r="231" s="2" customFormat="1">
      <c r="A231" s="41"/>
      <c r="B231" s="42"/>
      <c r="C231" s="43"/>
      <c r="D231" s="220" t="s">
        <v>137</v>
      </c>
      <c r="E231" s="43"/>
      <c r="F231" s="221" t="s">
        <v>311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137</v>
      </c>
      <c r="AU231" s="20" t="s">
        <v>82</v>
      </c>
    </row>
    <row r="232" s="2" customFormat="1">
      <c r="A232" s="41"/>
      <c r="B232" s="42"/>
      <c r="C232" s="43"/>
      <c r="D232" s="225" t="s">
        <v>139</v>
      </c>
      <c r="E232" s="43"/>
      <c r="F232" s="226" t="s">
        <v>312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139</v>
      </c>
      <c r="AU232" s="20" t="s">
        <v>82</v>
      </c>
    </row>
    <row r="233" s="14" customFormat="1">
      <c r="A233" s="14"/>
      <c r="B233" s="237"/>
      <c r="C233" s="238"/>
      <c r="D233" s="220" t="s">
        <v>141</v>
      </c>
      <c r="E233" s="239" t="s">
        <v>19</v>
      </c>
      <c r="F233" s="240" t="s">
        <v>908</v>
      </c>
      <c r="G233" s="238"/>
      <c r="H233" s="241">
        <v>204.28800000000001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141</v>
      </c>
      <c r="AU233" s="247" t="s">
        <v>82</v>
      </c>
      <c r="AV233" s="14" t="s">
        <v>82</v>
      </c>
      <c r="AW233" s="14" t="s">
        <v>33</v>
      </c>
      <c r="AX233" s="14" t="s">
        <v>80</v>
      </c>
      <c r="AY233" s="247" t="s">
        <v>128</v>
      </c>
    </row>
    <row r="234" s="2" customFormat="1" ht="24.15" customHeight="1">
      <c r="A234" s="41"/>
      <c r="B234" s="42"/>
      <c r="C234" s="207" t="s">
        <v>349</v>
      </c>
      <c r="D234" s="207" t="s">
        <v>131</v>
      </c>
      <c r="E234" s="208" t="s">
        <v>909</v>
      </c>
      <c r="F234" s="209" t="s">
        <v>910</v>
      </c>
      <c r="G234" s="210" t="s">
        <v>293</v>
      </c>
      <c r="H234" s="211">
        <v>10.752000000000001</v>
      </c>
      <c r="I234" s="212"/>
      <c r="J234" s="213">
        <f>ROUND(I234*H234,2)</f>
        <v>0</v>
      </c>
      <c r="K234" s="209" t="s">
        <v>135</v>
      </c>
      <c r="L234" s="47"/>
      <c r="M234" s="214" t="s">
        <v>19</v>
      </c>
      <c r="N234" s="215" t="s">
        <v>43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129</v>
      </c>
      <c r="AT234" s="218" t="s">
        <v>131</v>
      </c>
      <c r="AU234" s="218" t="s">
        <v>82</v>
      </c>
      <c r="AY234" s="20" t="s">
        <v>128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129</v>
      </c>
      <c r="BM234" s="218" t="s">
        <v>911</v>
      </c>
    </row>
    <row r="235" s="2" customFormat="1">
      <c r="A235" s="41"/>
      <c r="B235" s="42"/>
      <c r="C235" s="43"/>
      <c r="D235" s="220" t="s">
        <v>137</v>
      </c>
      <c r="E235" s="43"/>
      <c r="F235" s="221" t="s">
        <v>912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137</v>
      </c>
      <c r="AU235" s="20" t="s">
        <v>82</v>
      </c>
    </row>
    <row r="236" s="2" customFormat="1">
      <c r="A236" s="41"/>
      <c r="B236" s="42"/>
      <c r="C236" s="43"/>
      <c r="D236" s="225" t="s">
        <v>139</v>
      </c>
      <c r="E236" s="43"/>
      <c r="F236" s="226" t="s">
        <v>913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139</v>
      </c>
      <c r="AU236" s="20" t="s">
        <v>82</v>
      </c>
    </row>
    <row r="237" s="12" customFormat="1" ht="22.8" customHeight="1">
      <c r="A237" s="12"/>
      <c r="B237" s="191"/>
      <c r="C237" s="192"/>
      <c r="D237" s="193" t="s">
        <v>71</v>
      </c>
      <c r="E237" s="205" t="s">
        <v>319</v>
      </c>
      <c r="F237" s="205" t="s">
        <v>320</v>
      </c>
      <c r="G237" s="192"/>
      <c r="H237" s="192"/>
      <c r="I237" s="195"/>
      <c r="J237" s="206">
        <f>BK237</f>
        <v>0</v>
      </c>
      <c r="K237" s="192"/>
      <c r="L237" s="197"/>
      <c r="M237" s="198"/>
      <c r="N237" s="199"/>
      <c r="O237" s="199"/>
      <c r="P237" s="200">
        <f>SUM(P238:P240)</f>
        <v>0</v>
      </c>
      <c r="Q237" s="199"/>
      <c r="R237" s="200">
        <f>SUM(R238:R240)</f>
        <v>0</v>
      </c>
      <c r="S237" s="199"/>
      <c r="T237" s="201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80</v>
      </c>
      <c r="AT237" s="203" t="s">
        <v>71</v>
      </c>
      <c r="AU237" s="203" t="s">
        <v>80</v>
      </c>
      <c r="AY237" s="202" t="s">
        <v>128</v>
      </c>
      <c r="BK237" s="204">
        <f>SUM(BK238:BK240)</f>
        <v>0</v>
      </c>
    </row>
    <row r="238" s="2" customFormat="1" ht="24.15" customHeight="1">
      <c r="A238" s="41"/>
      <c r="B238" s="42"/>
      <c r="C238" s="207" t="s">
        <v>357</v>
      </c>
      <c r="D238" s="207" t="s">
        <v>131</v>
      </c>
      <c r="E238" s="208" t="s">
        <v>322</v>
      </c>
      <c r="F238" s="209" t="s">
        <v>323</v>
      </c>
      <c r="G238" s="210" t="s">
        <v>293</v>
      </c>
      <c r="H238" s="211">
        <v>11.468999999999999</v>
      </c>
      <c r="I238" s="212"/>
      <c r="J238" s="213">
        <f>ROUND(I238*H238,2)</f>
        <v>0</v>
      </c>
      <c r="K238" s="209" t="s">
        <v>135</v>
      </c>
      <c r="L238" s="47"/>
      <c r="M238" s="214" t="s">
        <v>19</v>
      </c>
      <c r="N238" s="215" t="s">
        <v>43</v>
      </c>
      <c r="O238" s="87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129</v>
      </c>
      <c r="AT238" s="218" t="s">
        <v>131</v>
      </c>
      <c r="AU238" s="218" t="s">
        <v>82</v>
      </c>
      <c r="AY238" s="20" t="s">
        <v>128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20" t="s">
        <v>80</v>
      </c>
      <c r="BK238" s="219">
        <f>ROUND(I238*H238,2)</f>
        <v>0</v>
      </c>
      <c r="BL238" s="20" t="s">
        <v>129</v>
      </c>
      <c r="BM238" s="218" t="s">
        <v>914</v>
      </c>
    </row>
    <row r="239" s="2" customFormat="1">
      <c r="A239" s="41"/>
      <c r="B239" s="42"/>
      <c r="C239" s="43"/>
      <c r="D239" s="220" t="s">
        <v>137</v>
      </c>
      <c r="E239" s="43"/>
      <c r="F239" s="221" t="s">
        <v>325</v>
      </c>
      <c r="G239" s="43"/>
      <c r="H239" s="43"/>
      <c r="I239" s="222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137</v>
      </c>
      <c r="AU239" s="20" t="s">
        <v>82</v>
      </c>
    </row>
    <row r="240" s="2" customFormat="1">
      <c r="A240" s="41"/>
      <c r="B240" s="42"/>
      <c r="C240" s="43"/>
      <c r="D240" s="225" t="s">
        <v>139</v>
      </c>
      <c r="E240" s="43"/>
      <c r="F240" s="226" t="s">
        <v>326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139</v>
      </c>
      <c r="AU240" s="20" t="s">
        <v>82</v>
      </c>
    </row>
    <row r="241" s="12" customFormat="1" ht="25.92" customHeight="1">
      <c r="A241" s="12"/>
      <c r="B241" s="191"/>
      <c r="C241" s="192"/>
      <c r="D241" s="193" t="s">
        <v>71</v>
      </c>
      <c r="E241" s="194" t="s">
        <v>327</v>
      </c>
      <c r="F241" s="194" t="s">
        <v>328</v>
      </c>
      <c r="G241" s="192"/>
      <c r="H241" s="192"/>
      <c r="I241" s="195"/>
      <c r="J241" s="196">
        <f>BK241</f>
        <v>0</v>
      </c>
      <c r="K241" s="192"/>
      <c r="L241" s="197"/>
      <c r="M241" s="198"/>
      <c r="N241" s="199"/>
      <c r="O241" s="199"/>
      <c r="P241" s="200">
        <f>P242+P391+P641+P902+P921+P940+P963+P972+P1044</f>
        <v>0</v>
      </c>
      <c r="Q241" s="199"/>
      <c r="R241" s="200">
        <f>R242+R391+R641+R902+R921+R940+R963+R972+R1044</f>
        <v>2.5203069499999988</v>
      </c>
      <c r="S241" s="199"/>
      <c r="T241" s="201">
        <f>T242+T391+T641+T902+T921+T940+T963+T972+T1044</f>
        <v>5.1983549999999994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2" t="s">
        <v>82</v>
      </c>
      <c r="AT241" s="203" t="s">
        <v>71</v>
      </c>
      <c r="AU241" s="203" t="s">
        <v>72</v>
      </c>
      <c r="AY241" s="202" t="s">
        <v>128</v>
      </c>
      <c r="BK241" s="204">
        <f>BK242+BK391+BK641+BK902+BK921+BK940+BK963+BK972+BK1044</f>
        <v>0</v>
      </c>
    </row>
    <row r="242" s="12" customFormat="1" ht="22.8" customHeight="1">
      <c r="A242" s="12"/>
      <c r="B242" s="191"/>
      <c r="C242" s="192"/>
      <c r="D242" s="193" t="s">
        <v>71</v>
      </c>
      <c r="E242" s="205" t="s">
        <v>915</v>
      </c>
      <c r="F242" s="205" t="s">
        <v>916</v>
      </c>
      <c r="G242" s="192"/>
      <c r="H242" s="192"/>
      <c r="I242" s="195"/>
      <c r="J242" s="206">
        <f>BK242</f>
        <v>0</v>
      </c>
      <c r="K242" s="192"/>
      <c r="L242" s="197"/>
      <c r="M242" s="198"/>
      <c r="N242" s="199"/>
      <c r="O242" s="199"/>
      <c r="P242" s="200">
        <f>SUM(P243:P390)</f>
        <v>0</v>
      </c>
      <c r="Q242" s="199"/>
      <c r="R242" s="200">
        <f>SUM(R243:R390)</f>
        <v>0.36906800000000006</v>
      </c>
      <c r="S242" s="199"/>
      <c r="T242" s="201">
        <f>SUM(T243:T390)</f>
        <v>2.4668749999999999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82</v>
      </c>
      <c r="AT242" s="203" t="s">
        <v>71</v>
      </c>
      <c r="AU242" s="203" t="s">
        <v>80</v>
      </c>
      <c r="AY242" s="202" t="s">
        <v>128</v>
      </c>
      <c r="BK242" s="204">
        <f>SUM(BK243:BK390)</f>
        <v>0</v>
      </c>
    </row>
    <row r="243" s="2" customFormat="1" ht="16.5" customHeight="1">
      <c r="A243" s="41"/>
      <c r="B243" s="42"/>
      <c r="C243" s="207" t="s">
        <v>364</v>
      </c>
      <c r="D243" s="207" t="s">
        <v>131</v>
      </c>
      <c r="E243" s="208" t="s">
        <v>917</v>
      </c>
      <c r="F243" s="209" t="s">
        <v>918</v>
      </c>
      <c r="G243" s="210" t="s">
        <v>134</v>
      </c>
      <c r="H243" s="211">
        <v>1</v>
      </c>
      <c r="I243" s="212"/>
      <c r="J243" s="213">
        <f>ROUND(I243*H243,2)</f>
        <v>0</v>
      </c>
      <c r="K243" s="209" t="s">
        <v>135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0.0018400000000000001</v>
      </c>
      <c r="R243" s="216">
        <f>Q243*H243</f>
        <v>0.0018400000000000001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147</v>
      </c>
      <c r="AT243" s="218" t="s">
        <v>131</v>
      </c>
      <c r="AU243" s="218" t="s">
        <v>82</v>
      </c>
      <c r="AY243" s="20" t="s">
        <v>128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147</v>
      </c>
      <c r="BM243" s="218" t="s">
        <v>919</v>
      </c>
    </row>
    <row r="244" s="2" customFormat="1">
      <c r="A244" s="41"/>
      <c r="B244" s="42"/>
      <c r="C244" s="43"/>
      <c r="D244" s="220" t="s">
        <v>137</v>
      </c>
      <c r="E244" s="43"/>
      <c r="F244" s="221" t="s">
        <v>920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137</v>
      </c>
      <c r="AU244" s="20" t="s">
        <v>82</v>
      </c>
    </row>
    <row r="245" s="2" customFormat="1">
      <c r="A245" s="41"/>
      <c r="B245" s="42"/>
      <c r="C245" s="43"/>
      <c r="D245" s="225" t="s">
        <v>139</v>
      </c>
      <c r="E245" s="43"/>
      <c r="F245" s="226" t="s">
        <v>921</v>
      </c>
      <c r="G245" s="43"/>
      <c r="H245" s="43"/>
      <c r="I245" s="222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139</v>
      </c>
      <c r="AU245" s="20" t="s">
        <v>82</v>
      </c>
    </row>
    <row r="246" s="13" customFormat="1">
      <c r="A246" s="13"/>
      <c r="B246" s="227"/>
      <c r="C246" s="228"/>
      <c r="D246" s="220" t="s">
        <v>141</v>
      </c>
      <c r="E246" s="229" t="s">
        <v>19</v>
      </c>
      <c r="F246" s="230" t="s">
        <v>922</v>
      </c>
      <c r="G246" s="228"/>
      <c r="H246" s="229" t="s">
        <v>19</v>
      </c>
      <c r="I246" s="231"/>
      <c r="J246" s="228"/>
      <c r="K246" s="228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141</v>
      </c>
      <c r="AU246" s="236" t="s">
        <v>82</v>
      </c>
      <c r="AV246" s="13" t="s">
        <v>80</v>
      </c>
      <c r="AW246" s="13" t="s">
        <v>33</v>
      </c>
      <c r="AX246" s="13" t="s">
        <v>72</v>
      </c>
      <c r="AY246" s="236" t="s">
        <v>128</v>
      </c>
    </row>
    <row r="247" s="14" customFormat="1">
      <c r="A247" s="14"/>
      <c r="B247" s="237"/>
      <c r="C247" s="238"/>
      <c r="D247" s="220" t="s">
        <v>141</v>
      </c>
      <c r="E247" s="239" t="s">
        <v>19</v>
      </c>
      <c r="F247" s="240" t="s">
        <v>80</v>
      </c>
      <c r="G247" s="238"/>
      <c r="H247" s="241">
        <v>1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141</v>
      </c>
      <c r="AU247" s="247" t="s">
        <v>82</v>
      </c>
      <c r="AV247" s="14" t="s">
        <v>82</v>
      </c>
      <c r="AW247" s="14" t="s">
        <v>33</v>
      </c>
      <c r="AX247" s="14" t="s">
        <v>80</v>
      </c>
      <c r="AY247" s="247" t="s">
        <v>128</v>
      </c>
    </row>
    <row r="248" s="2" customFormat="1" ht="16.5" customHeight="1">
      <c r="A248" s="41"/>
      <c r="B248" s="42"/>
      <c r="C248" s="207" t="s">
        <v>371</v>
      </c>
      <c r="D248" s="207" t="s">
        <v>131</v>
      </c>
      <c r="E248" s="208" t="s">
        <v>923</v>
      </c>
      <c r="F248" s="209" t="s">
        <v>924</v>
      </c>
      <c r="G248" s="210" t="s">
        <v>352</v>
      </c>
      <c r="H248" s="211">
        <v>128</v>
      </c>
      <c r="I248" s="212"/>
      <c r="J248" s="213">
        <f>ROUND(I248*H248,2)</f>
        <v>0</v>
      </c>
      <c r="K248" s="209" t="s">
        <v>135</v>
      </c>
      <c r="L248" s="47"/>
      <c r="M248" s="214" t="s">
        <v>19</v>
      </c>
      <c r="N248" s="215" t="s">
        <v>43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0.014919999999999999</v>
      </c>
      <c r="T248" s="217">
        <f>S248*H248</f>
        <v>1.9097599999999999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147</v>
      </c>
      <c r="AT248" s="218" t="s">
        <v>131</v>
      </c>
      <c r="AU248" s="218" t="s">
        <v>82</v>
      </c>
      <c r="AY248" s="20" t="s">
        <v>128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147</v>
      </c>
      <c r="BM248" s="218" t="s">
        <v>925</v>
      </c>
    </row>
    <row r="249" s="2" customFormat="1">
      <c r="A249" s="41"/>
      <c r="B249" s="42"/>
      <c r="C249" s="43"/>
      <c r="D249" s="220" t="s">
        <v>137</v>
      </c>
      <c r="E249" s="43"/>
      <c r="F249" s="221" t="s">
        <v>926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137</v>
      </c>
      <c r="AU249" s="20" t="s">
        <v>82</v>
      </c>
    </row>
    <row r="250" s="2" customFormat="1">
      <c r="A250" s="41"/>
      <c r="B250" s="42"/>
      <c r="C250" s="43"/>
      <c r="D250" s="225" t="s">
        <v>139</v>
      </c>
      <c r="E250" s="43"/>
      <c r="F250" s="226" t="s">
        <v>927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139</v>
      </c>
      <c r="AU250" s="20" t="s">
        <v>82</v>
      </c>
    </row>
    <row r="251" s="14" customFormat="1">
      <c r="A251" s="14"/>
      <c r="B251" s="237"/>
      <c r="C251" s="238"/>
      <c r="D251" s="220" t="s">
        <v>141</v>
      </c>
      <c r="E251" s="239" t="s">
        <v>19</v>
      </c>
      <c r="F251" s="240" t="s">
        <v>928</v>
      </c>
      <c r="G251" s="238"/>
      <c r="H251" s="241">
        <v>110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141</v>
      </c>
      <c r="AU251" s="247" t="s">
        <v>82</v>
      </c>
      <c r="AV251" s="14" t="s">
        <v>82</v>
      </c>
      <c r="AW251" s="14" t="s">
        <v>33</v>
      </c>
      <c r="AX251" s="14" t="s">
        <v>72</v>
      </c>
      <c r="AY251" s="247" t="s">
        <v>128</v>
      </c>
    </row>
    <row r="252" s="14" customFormat="1">
      <c r="A252" s="14"/>
      <c r="B252" s="237"/>
      <c r="C252" s="238"/>
      <c r="D252" s="220" t="s">
        <v>141</v>
      </c>
      <c r="E252" s="239" t="s">
        <v>19</v>
      </c>
      <c r="F252" s="240" t="s">
        <v>929</v>
      </c>
      <c r="G252" s="238"/>
      <c r="H252" s="241">
        <v>18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141</v>
      </c>
      <c r="AU252" s="247" t="s">
        <v>82</v>
      </c>
      <c r="AV252" s="14" t="s">
        <v>82</v>
      </c>
      <c r="AW252" s="14" t="s">
        <v>33</v>
      </c>
      <c r="AX252" s="14" t="s">
        <v>72</v>
      </c>
      <c r="AY252" s="247" t="s">
        <v>128</v>
      </c>
    </row>
    <row r="253" s="15" customFormat="1">
      <c r="A253" s="15"/>
      <c r="B253" s="248"/>
      <c r="C253" s="249"/>
      <c r="D253" s="220" t="s">
        <v>141</v>
      </c>
      <c r="E253" s="250" t="s">
        <v>19</v>
      </c>
      <c r="F253" s="251" t="s">
        <v>150</v>
      </c>
      <c r="G253" s="249"/>
      <c r="H253" s="252">
        <v>128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8" t="s">
        <v>141</v>
      </c>
      <c r="AU253" s="258" t="s">
        <v>82</v>
      </c>
      <c r="AV253" s="15" t="s">
        <v>129</v>
      </c>
      <c r="AW253" s="15" t="s">
        <v>33</v>
      </c>
      <c r="AX253" s="15" t="s">
        <v>80</v>
      </c>
      <c r="AY253" s="258" t="s">
        <v>128</v>
      </c>
    </row>
    <row r="254" s="2" customFormat="1" ht="16.5" customHeight="1">
      <c r="A254" s="41"/>
      <c r="B254" s="42"/>
      <c r="C254" s="207" t="s">
        <v>379</v>
      </c>
      <c r="D254" s="207" t="s">
        <v>131</v>
      </c>
      <c r="E254" s="208" t="s">
        <v>930</v>
      </c>
      <c r="F254" s="209" t="s">
        <v>931</v>
      </c>
      <c r="G254" s="210" t="s">
        <v>352</v>
      </c>
      <c r="H254" s="211">
        <v>6.2999999999999998</v>
      </c>
      <c r="I254" s="212"/>
      <c r="J254" s="213">
        <f>ROUND(I254*H254,2)</f>
        <v>0</v>
      </c>
      <c r="K254" s="209" t="s">
        <v>135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0.03065</v>
      </c>
      <c r="T254" s="217">
        <f>S254*H254</f>
        <v>0.19309499999999999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147</v>
      </c>
      <c r="AT254" s="218" t="s">
        <v>131</v>
      </c>
      <c r="AU254" s="218" t="s">
        <v>82</v>
      </c>
      <c r="AY254" s="20" t="s">
        <v>128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147</v>
      </c>
      <c r="BM254" s="218" t="s">
        <v>932</v>
      </c>
    </row>
    <row r="255" s="2" customFormat="1">
      <c r="A255" s="41"/>
      <c r="B255" s="42"/>
      <c r="C255" s="43"/>
      <c r="D255" s="220" t="s">
        <v>137</v>
      </c>
      <c r="E255" s="43"/>
      <c r="F255" s="221" t="s">
        <v>933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137</v>
      </c>
      <c r="AU255" s="20" t="s">
        <v>82</v>
      </c>
    </row>
    <row r="256" s="2" customFormat="1">
      <c r="A256" s="41"/>
      <c r="B256" s="42"/>
      <c r="C256" s="43"/>
      <c r="D256" s="225" t="s">
        <v>139</v>
      </c>
      <c r="E256" s="43"/>
      <c r="F256" s="226" t="s">
        <v>934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139</v>
      </c>
      <c r="AU256" s="20" t="s">
        <v>82</v>
      </c>
    </row>
    <row r="257" s="14" customFormat="1">
      <c r="A257" s="14"/>
      <c r="B257" s="237"/>
      <c r="C257" s="238"/>
      <c r="D257" s="220" t="s">
        <v>141</v>
      </c>
      <c r="E257" s="239" t="s">
        <v>19</v>
      </c>
      <c r="F257" s="240" t="s">
        <v>935</v>
      </c>
      <c r="G257" s="238"/>
      <c r="H257" s="241">
        <v>6.2999999999999998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141</v>
      </c>
      <c r="AU257" s="247" t="s">
        <v>82</v>
      </c>
      <c r="AV257" s="14" t="s">
        <v>82</v>
      </c>
      <c r="AW257" s="14" t="s">
        <v>33</v>
      </c>
      <c r="AX257" s="14" t="s">
        <v>80</v>
      </c>
      <c r="AY257" s="247" t="s">
        <v>128</v>
      </c>
    </row>
    <row r="258" s="2" customFormat="1" ht="16.5" customHeight="1">
      <c r="A258" s="41"/>
      <c r="B258" s="42"/>
      <c r="C258" s="207" t="s">
        <v>386</v>
      </c>
      <c r="D258" s="207" t="s">
        <v>131</v>
      </c>
      <c r="E258" s="208" t="s">
        <v>936</v>
      </c>
      <c r="F258" s="209" t="s">
        <v>937</v>
      </c>
      <c r="G258" s="210" t="s">
        <v>134</v>
      </c>
      <c r="H258" s="211">
        <v>4</v>
      </c>
      <c r="I258" s="212"/>
      <c r="J258" s="213">
        <f>ROUND(I258*H258,2)</f>
        <v>0</v>
      </c>
      <c r="K258" s="209" t="s">
        <v>135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0.00157</v>
      </c>
      <c r="R258" s="216">
        <f>Q258*H258</f>
        <v>0.00628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147</v>
      </c>
      <c r="AT258" s="218" t="s">
        <v>131</v>
      </c>
      <c r="AU258" s="218" t="s">
        <v>82</v>
      </c>
      <c r="AY258" s="20" t="s">
        <v>128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147</v>
      </c>
      <c r="BM258" s="218" t="s">
        <v>938</v>
      </c>
    </row>
    <row r="259" s="2" customFormat="1">
      <c r="A259" s="41"/>
      <c r="B259" s="42"/>
      <c r="C259" s="43"/>
      <c r="D259" s="220" t="s">
        <v>137</v>
      </c>
      <c r="E259" s="43"/>
      <c r="F259" s="221" t="s">
        <v>939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137</v>
      </c>
      <c r="AU259" s="20" t="s">
        <v>82</v>
      </c>
    </row>
    <row r="260" s="2" customFormat="1">
      <c r="A260" s="41"/>
      <c r="B260" s="42"/>
      <c r="C260" s="43"/>
      <c r="D260" s="225" t="s">
        <v>139</v>
      </c>
      <c r="E260" s="43"/>
      <c r="F260" s="226" t="s">
        <v>940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139</v>
      </c>
      <c r="AU260" s="20" t="s">
        <v>82</v>
      </c>
    </row>
    <row r="261" s="13" customFormat="1">
      <c r="A261" s="13"/>
      <c r="B261" s="227"/>
      <c r="C261" s="228"/>
      <c r="D261" s="220" t="s">
        <v>141</v>
      </c>
      <c r="E261" s="229" t="s">
        <v>19</v>
      </c>
      <c r="F261" s="230" t="s">
        <v>941</v>
      </c>
      <c r="G261" s="228"/>
      <c r="H261" s="229" t="s">
        <v>19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141</v>
      </c>
      <c r="AU261" s="236" t="s">
        <v>82</v>
      </c>
      <c r="AV261" s="13" t="s">
        <v>80</v>
      </c>
      <c r="AW261" s="13" t="s">
        <v>33</v>
      </c>
      <c r="AX261" s="13" t="s">
        <v>72</v>
      </c>
      <c r="AY261" s="236" t="s">
        <v>128</v>
      </c>
    </row>
    <row r="262" s="14" customFormat="1">
      <c r="A262" s="14"/>
      <c r="B262" s="237"/>
      <c r="C262" s="238"/>
      <c r="D262" s="220" t="s">
        <v>141</v>
      </c>
      <c r="E262" s="239" t="s">
        <v>19</v>
      </c>
      <c r="F262" s="240" t="s">
        <v>129</v>
      </c>
      <c r="G262" s="238"/>
      <c r="H262" s="241">
        <v>4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141</v>
      </c>
      <c r="AU262" s="247" t="s">
        <v>82</v>
      </c>
      <c r="AV262" s="14" t="s">
        <v>82</v>
      </c>
      <c r="AW262" s="14" t="s">
        <v>33</v>
      </c>
      <c r="AX262" s="14" t="s">
        <v>80</v>
      </c>
      <c r="AY262" s="247" t="s">
        <v>128</v>
      </c>
    </row>
    <row r="263" s="2" customFormat="1" ht="16.5" customHeight="1">
      <c r="A263" s="41"/>
      <c r="B263" s="42"/>
      <c r="C263" s="207" t="s">
        <v>392</v>
      </c>
      <c r="D263" s="207" t="s">
        <v>131</v>
      </c>
      <c r="E263" s="208" t="s">
        <v>942</v>
      </c>
      <c r="F263" s="209" t="s">
        <v>943</v>
      </c>
      <c r="G263" s="210" t="s">
        <v>134</v>
      </c>
      <c r="H263" s="211">
        <v>6</v>
      </c>
      <c r="I263" s="212"/>
      <c r="J263" s="213">
        <f>ROUND(I263*H263,2)</f>
        <v>0</v>
      </c>
      <c r="K263" s="209" t="s">
        <v>135</v>
      </c>
      <c r="L263" s="47"/>
      <c r="M263" s="214" t="s">
        <v>19</v>
      </c>
      <c r="N263" s="215" t="s">
        <v>43</v>
      </c>
      <c r="O263" s="87"/>
      <c r="P263" s="216">
        <f>O263*H263</f>
        <v>0</v>
      </c>
      <c r="Q263" s="216">
        <v>0.0020200000000000001</v>
      </c>
      <c r="R263" s="216">
        <f>Q263*H263</f>
        <v>0.012120000000000001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147</v>
      </c>
      <c r="AT263" s="218" t="s">
        <v>131</v>
      </c>
      <c r="AU263" s="218" t="s">
        <v>82</v>
      </c>
      <c r="AY263" s="20" t="s">
        <v>128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147</v>
      </c>
      <c r="BM263" s="218" t="s">
        <v>944</v>
      </c>
    </row>
    <row r="264" s="2" customFormat="1">
      <c r="A264" s="41"/>
      <c r="B264" s="42"/>
      <c r="C264" s="43"/>
      <c r="D264" s="220" t="s">
        <v>137</v>
      </c>
      <c r="E264" s="43"/>
      <c r="F264" s="221" t="s">
        <v>945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137</v>
      </c>
      <c r="AU264" s="20" t="s">
        <v>82</v>
      </c>
    </row>
    <row r="265" s="2" customFormat="1">
      <c r="A265" s="41"/>
      <c r="B265" s="42"/>
      <c r="C265" s="43"/>
      <c r="D265" s="225" t="s">
        <v>139</v>
      </c>
      <c r="E265" s="43"/>
      <c r="F265" s="226" t="s">
        <v>946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139</v>
      </c>
      <c r="AU265" s="20" t="s">
        <v>82</v>
      </c>
    </row>
    <row r="266" s="13" customFormat="1">
      <c r="A266" s="13"/>
      <c r="B266" s="227"/>
      <c r="C266" s="228"/>
      <c r="D266" s="220" t="s">
        <v>141</v>
      </c>
      <c r="E266" s="229" t="s">
        <v>19</v>
      </c>
      <c r="F266" s="230" t="s">
        <v>941</v>
      </c>
      <c r="G266" s="228"/>
      <c r="H266" s="229" t="s">
        <v>19</v>
      </c>
      <c r="I266" s="231"/>
      <c r="J266" s="228"/>
      <c r="K266" s="228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141</v>
      </c>
      <c r="AU266" s="236" t="s">
        <v>82</v>
      </c>
      <c r="AV266" s="13" t="s">
        <v>80</v>
      </c>
      <c r="AW266" s="13" t="s">
        <v>33</v>
      </c>
      <c r="AX266" s="13" t="s">
        <v>72</v>
      </c>
      <c r="AY266" s="236" t="s">
        <v>128</v>
      </c>
    </row>
    <row r="267" s="14" customFormat="1">
      <c r="A267" s="14"/>
      <c r="B267" s="237"/>
      <c r="C267" s="238"/>
      <c r="D267" s="220" t="s">
        <v>141</v>
      </c>
      <c r="E267" s="239" t="s">
        <v>19</v>
      </c>
      <c r="F267" s="240" t="s">
        <v>151</v>
      </c>
      <c r="G267" s="238"/>
      <c r="H267" s="241">
        <v>6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141</v>
      </c>
      <c r="AU267" s="247" t="s">
        <v>82</v>
      </c>
      <c r="AV267" s="14" t="s">
        <v>82</v>
      </c>
      <c r="AW267" s="14" t="s">
        <v>33</v>
      </c>
      <c r="AX267" s="14" t="s">
        <v>80</v>
      </c>
      <c r="AY267" s="247" t="s">
        <v>128</v>
      </c>
    </row>
    <row r="268" s="2" customFormat="1" ht="16.5" customHeight="1">
      <c r="A268" s="41"/>
      <c r="B268" s="42"/>
      <c r="C268" s="207" t="s">
        <v>399</v>
      </c>
      <c r="D268" s="207" t="s">
        <v>131</v>
      </c>
      <c r="E268" s="208" t="s">
        <v>947</v>
      </c>
      <c r="F268" s="209" t="s">
        <v>948</v>
      </c>
      <c r="G268" s="210" t="s">
        <v>134</v>
      </c>
      <c r="H268" s="211">
        <v>1</v>
      </c>
      <c r="I268" s="212"/>
      <c r="J268" s="213">
        <f>ROUND(I268*H268,2)</f>
        <v>0</v>
      </c>
      <c r="K268" s="209" t="s">
        <v>135</v>
      </c>
      <c r="L268" s="47"/>
      <c r="M268" s="214" t="s">
        <v>19</v>
      </c>
      <c r="N268" s="215" t="s">
        <v>43</v>
      </c>
      <c r="O268" s="87"/>
      <c r="P268" s="216">
        <f>O268*H268</f>
        <v>0</v>
      </c>
      <c r="Q268" s="216">
        <v>0.0022599999999999999</v>
      </c>
      <c r="R268" s="216">
        <f>Q268*H268</f>
        <v>0.0022599999999999999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147</v>
      </c>
      <c r="AT268" s="218" t="s">
        <v>131</v>
      </c>
      <c r="AU268" s="218" t="s">
        <v>82</v>
      </c>
      <c r="AY268" s="20" t="s">
        <v>128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80</v>
      </c>
      <c r="BK268" s="219">
        <f>ROUND(I268*H268,2)</f>
        <v>0</v>
      </c>
      <c r="BL268" s="20" t="s">
        <v>147</v>
      </c>
      <c r="BM268" s="218" t="s">
        <v>949</v>
      </c>
    </row>
    <row r="269" s="2" customFormat="1">
      <c r="A269" s="41"/>
      <c r="B269" s="42"/>
      <c r="C269" s="43"/>
      <c r="D269" s="220" t="s">
        <v>137</v>
      </c>
      <c r="E269" s="43"/>
      <c r="F269" s="221" t="s">
        <v>950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137</v>
      </c>
      <c r="AU269" s="20" t="s">
        <v>82</v>
      </c>
    </row>
    <row r="270" s="2" customFormat="1">
      <c r="A270" s="41"/>
      <c r="B270" s="42"/>
      <c r="C270" s="43"/>
      <c r="D270" s="225" t="s">
        <v>139</v>
      </c>
      <c r="E270" s="43"/>
      <c r="F270" s="226" t="s">
        <v>951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139</v>
      </c>
      <c r="AU270" s="20" t="s">
        <v>82</v>
      </c>
    </row>
    <row r="271" s="13" customFormat="1">
      <c r="A271" s="13"/>
      <c r="B271" s="227"/>
      <c r="C271" s="228"/>
      <c r="D271" s="220" t="s">
        <v>141</v>
      </c>
      <c r="E271" s="229" t="s">
        <v>19</v>
      </c>
      <c r="F271" s="230" t="s">
        <v>941</v>
      </c>
      <c r="G271" s="228"/>
      <c r="H271" s="229" t="s">
        <v>19</v>
      </c>
      <c r="I271" s="231"/>
      <c r="J271" s="228"/>
      <c r="K271" s="228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141</v>
      </c>
      <c r="AU271" s="236" t="s">
        <v>82</v>
      </c>
      <c r="AV271" s="13" t="s">
        <v>80</v>
      </c>
      <c r="AW271" s="13" t="s">
        <v>33</v>
      </c>
      <c r="AX271" s="13" t="s">
        <v>72</v>
      </c>
      <c r="AY271" s="236" t="s">
        <v>128</v>
      </c>
    </row>
    <row r="272" s="14" customFormat="1">
      <c r="A272" s="14"/>
      <c r="B272" s="237"/>
      <c r="C272" s="238"/>
      <c r="D272" s="220" t="s">
        <v>141</v>
      </c>
      <c r="E272" s="239" t="s">
        <v>19</v>
      </c>
      <c r="F272" s="240" t="s">
        <v>80</v>
      </c>
      <c r="G272" s="238"/>
      <c r="H272" s="241">
        <v>1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141</v>
      </c>
      <c r="AU272" s="247" t="s">
        <v>82</v>
      </c>
      <c r="AV272" s="14" t="s">
        <v>82</v>
      </c>
      <c r="AW272" s="14" t="s">
        <v>33</v>
      </c>
      <c r="AX272" s="14" t="s">
        <v>80</v>
      </c>
      <c r="AY272" s="247" t="s">
        <v>128</v>
      </c>
    </row>
    <row r="273" s="2" customFormat="1" ht="16.5" customHeight="1">
      <c r="A273" s="41"/>
      <c r="B273" s="42"/>
      <c r="C273" s="207" t="s">
        <v>404</v>
      </c>
      <c r="D273" s="207" t="s">
        <v>131</v>
      </c>
      <c r="E273" s="208" t="s">
        <v>952</v>
      </c>
      <c r="F273" s="209" t="s">
        <v>953</v>
      </c>
      <c r="G273" s="210" t="s">
        <v>352</v>
      </c>
      <c r="H273" s="211">
        <v>65</v>
      </c>
      <c r="I273" s="212"/>
      <c r="J273" s="213">
        <f>ROUND(I273*H273,2)</f>
        <v>0</v>
      </c>
      <c r="K273" s="209" t="s">
        <v>135</v>
      </c>
      <c r="L273" s="47"/>
      <c r="M273" s="214" t="s">
        <v>19</v>
      </c>
      <c r="N273" s="215" t="s">
        <v>43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0.0020999999999999999</v>
      </c>
      <c r="T273" s="217">
        <f>S273*H273</f>
        <v>0.13649999999999998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147</v>
      </c>
      <c r="AT273" s="218" t="s">
        <v>131</v>
      </c>
      <c r="AU273" s="218" t="s">
        <v>82</v>
      </c>
      <c r="AY273" s="20" t="s">
        <v>128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80</v>
      </c>
      <c r="BK273" s="219">
        <f>ROUND(I273*H273,2)</f>
        <v>0</v>
      </c>
      <c r="BL273" s="20" t="s">
        <v>147</v>
      </c>
      <c r="BM273" s="218" t="s">
        <v>954</v>
      </c>
    </row>
    <row r="274" s="2" customFormat="1">
      <c r="A274" s="41"/>
      <c r="B274" s="42"/>
      <c r="C274" s="43"/>
      <c r="D274" s="220" t="s">
        <v>137</v>
      </c>
      <c r="E274" s="43"/>
      <c r="F274" s="221" t="s">
        <v>955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137</v>
      </c>
      <c r="AU274" s="20" t="s">
        <v>82</v>
      </c>
    </row>
    <row r="275" s="2" customFormat="1">
      <c r="A275" s="41"/>
      <c r="B275" s="42"/>
      <c r="C275" s="43"/>
      <c r="D275" s="225" t="s">
        <v>139</v>
      </c>
      <c r="E275" s="43"/>
      <c r="F275" s="226" t="s">
        <v>956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139</v>
      </c>
      <c r="AU275" s="20" t="s">
        <v>82</v>
      </c>
    </row>
    <row r="276" s="2" customFormat="1" ht="16.5" customHeight="1">
      <c r="A276" s="41"/>
      <c r="B276" s="42"/>
      <c r="C276" s="207" t="s">
        <v>390</v>
      </c>
      <c r="D276" s="207" t="s">
        <v>131</v>
      </c>
      <c r="E276" s="208" t="s">
        <v>957</v>
      </c>
      <c r="F276" s="209" t="s">
        <v>958</v>
      </c>
      <c r="G276" s="210" t="s">
        <v>352</v>
      </c>
      <c r="H276" s="211">
        <v>85</v>
      </c>
      <c r="I276" s="212"/>
      <c r="J276" s="213">
        <f>ROUND(I276*H276,2)</f>
        <v>0</v>
      </c>
      <c r="K276" s="209" t="s">
        <v>135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0.00198</v>
      </c>
      <c r="T276" s="217">
        <f>S276*H276</f>
        <v>0.16830000000000001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147</v>
      </c>
      <c r="AT276" s="218" t="s">
        <v>131</v>
      </c>
      <c r="AU276" s="218" t="s">
        <v>82</v>
      </c>
      <c r="AY276" s="20" t="s">
        <v>128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147</v>
      </c>
      <c r="BM276" s="218" t="s">
        <v>959</v>
      </c>
    </row>
    <row r="277" s="2" customFormat="1">
      <c r="A277" s="41"/>
      <c r="B277" s="42"/>
      <c r="C277" s="43"/>
      <c r="D277" s="220" t="s">
        <v>137</v>
      </c>
      <c r="E277" s="43"/>
      <c r="F277" s="221" t="s">
        <v>960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137</v>
      </c>
      <c r="AU277" s="20" t="s">
        <v>82</v>
      </c>
    </row>
    <row r="278" s="2" customFormat="1">
      <c r="A278" s="41"/>
      <c r="B278" s="42"/>
      <c r="C278" s="43"/>
      <c r="D278" s="225" t="s">
        <v>139</v>
      </c>
      <c r="E278" s="43"/>
      <c r="F278" s="226" t="s">
        <v>961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139</v>
      </c>
      <c r="AU278" s="20" t="s">
        <v>82</v>
      </c>
    </row>
    <row r="279" s="2" customFormat="1" ht="16.5" customHeight="1">
      <c r="A279" s="41"/>
      <c r="B279" s="42"/>
      <c r="C279" s="207" t="s">
        <v>417</v>
      </c>
      <c r="D279" s="207" t="s">
        <v>131</v>
      </c>
      <c r="E279" s="208" t="s">
        <v>962</v>
      </c>
      <c r="F279" s="209" t="s">
        <v>963</v>
      </c>
      <c r="G279" s="210" t="s">
        <v>134</v>
      </c>
      <c r="H279" s="211">
        <v>4</v>
      </c>
      <c r="I279" s="212"/>
      <c r="J279" s="213">
        <f>ROUND(I279*H279,2)</f>
        <v>0</v>
      </c>
      <c r="K279" s="209" t="s">
        <v>135</v>
      </c>
      <c r="L279" s="47"/>
      <c r="M279" s="214" t="s">
        <v>19</v>
      </c>
      <c r="N279" s="215" t="s">
        <v>43</v>
      </c>
      <c r="O279" s="87"/>
      <c r="P279" s="216">
        <f>O279*H279</f>
        <v>0</v>
      </c>
      <c r="Q279" s="216">
        <v>0.00051999999999999995</v>
      </c>
      <c r="R279" s="216">
        <f>Q279*H279</f>
        <v>0.0020799999999999998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147</v>
      </c>
      <c r="AT279" s="218" t="s">
        <v>131</v>
      </c>
      <c r="AU279" s="218" t="s">
        <v>82</v>
      </c>
      <c r="AY279" s="20" t="s">
        <v>128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147</v>
      </c>
      <c r="BM279" s="218" t="s">
        <v>964</v>
      </c>
    </row>
    <row r="280" s="2" customFormat="1">
      <c r="A280" s="41"/>
      <c r="B280" s="42"/>
      <c r="C280" s="43"/>
      <c r="D280" s="220" t="s">
        <v>137</v>
      </c>
      <c r="E280" s="43"/>
      <c r="F280" s="221" t="s">
        <v>965</v>
      </c>
      <c r="G280" s="43"/>
      <c r="H280" s="43"/>
      <c r="I280" s="222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137</v>
      </c>
      <c r="AU280" s="20" t="s">
        <v>82</v>
      </c>
    </row>
    <row r="281" s="2" customFormat="1">
      <c r="A281" s="41"/>
      <c r="B281" s="42"/>
      <c r="C281" s="43"/>
      <c r="D281" s="225" t="s">
        <v>139</v>
      </c>
      <c r="E281" s="43"/>
      <c r="F281" s="226" t="s">
        <v>966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139</v>
      </c>
      <c r="AU281" s="20" t="s">
        <v>82</v>
      </c>
    </row>
    <row r="282" s="13" customFormat="1">
      <c r="A282" s="13"/>
      <c r="B282" s="227"/>
      <c r="C282" s="228"/>
      <c r="D282" s="220" t="s">
        <v>141</v>
      </c>
      <c r="E282" s="229" t="s">
        <v>19</v>
      </c>
      <c r="F282" s="230" t="s">
        <v>967</v>
      </c>
      <c r="G282" s="228"/>
      <c r="H282" s="229" t="s">
        <v>19</v>
      </c>
      <c r="I282" s="231"/>
      <c r="J282" s="228"/>
      <c r="K282" s="228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141</v>
      </c>
      <c r="AU282" s="236" t="s">
        <v>82</v>
      </c>
      <c r="AV282" s="13" t="s">
        <v>80</v>
      </c>
      <c r="AW282" s="13" t="s">
        <v>33</v>
      </c>
      <c r="AX282" s="13" t="s">
        <v>72</v>
      </c>
      <c r="AY282" s="236" t="s">
        <v>128</v>
      </c>
    </row>
    <row r="283" s="14" customFormat="1">
      <c r="A283" s="14"/>
      <c r="B283" s="237"/>
      <c r="C283" s="238"/>
      <c r="D283" s="220" t="s">
        <v>141</v>
      </c>
      <c r="E283" s="239" t="s">
        <v>19</v>
      </c>
      <c r="F283" s="240" t="s">
        <v>129</v>
      </c>
      <c r="G283" s="238"/>
      <c r="H283" s="241">
        <v>4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141</v>
      </c>
      <c r="AU283" s="247" t="s">
        <v>82</v>
      </c>
      <c r="AV283" s="14" t="s">
        <v>82</v>
      </c>
      <c r="AW283" s="14" t="s">
        <v>33</v>
      </c>
      <c r="AX283" s="14" t="s">
        <v>80</v>
      </c>
      <c r="AY283" s="247" t="s">
        <v>128</v>
      </c>
    </row>
    <row r="284" s="2" customFormat="1" ht="16.5" customHeight="1">
      <c r="A284" s="41"/>
      <c r="B284" s="42"/>
      <c r="C284" s="207" t="s">
        <v>425</v>
      </c>
      <c r="D284" s="207" t="s">
        <v>131</v>
      </c>
      <c r="E284" s="208" t="s">
        <v>968</v>
      </c>
      <c r="F284" s="209" t="s">
        <v>969</v>
      </c>
      <c r="G284" s="210" t="s">
        <v>134</v>
      </c>
      <c r="H284" s="211">
        <v>7</v>
      </c>
      <c r="I284" s="212"/>
      <c r="J284" s="213">
        <f>ROUND(I284*H284,2)</f>
        <v>0</v>
      </c>
      <c r="K284" s="209" t="s">
        <v>135</v>
      </c>
      <c r="L284" s="47"/>
      <c r="M284" s="214" t="s">
        <v>19</v>
      </c>
      <c r="N284" s="215" t="s">
        <v>43</v>
      </c>
      <c r="O284" s="87"/>
      <c r="P284" s="216">
        <f>O284*H284</f>
        <v>0</v>
      </c>
      <c r="Q284" s="216">
        <v>0.001</v>
      </c>
      <c r="R284" s="216">
        <f>Q284*H284</f>
        <v>0.0070000000000000001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147</v>
      </c>
      <c r="AT284" s="218" t="s">
        <v>131</v>
      </c>
      <c r="AU284" s="218" t="s">
        <v>82</v>
      </c>
      <c r="AY284" s="20" t="s">
        <v>128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80</v>
      </c>
      <c r="BK284" s="219">
        <f>ROUND(I284*H284,2)</f>
        <v>0</v>
      </c>
      <c r="BL284" s="20" t="s">
        <v>147</v>
      </c>
      <c r="BM284" s="218" t="s">
        <v>970</v>
      </c>
    </row>
    <row r="285" s="2" customFormat="1">
      <c r="A285" s="41"/>
      <c r="B285" s="42"/>
      <c r="C285" s="43"/>
      <c r="D285" s="220" t="s">
        <v>137</v>
      </c>
      <c r="E285" s="43"/>
      <c r="F285" s="221" t="s">
        <v>971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137</v>
      </c>
      <c r="AU285" s="20" t="s">
        <v>82</v>
      </c>
    </row>
    <row r="286" s="2" customFormat="1">
      <c r="A286" s="41"/>
      <c r="B286" s="42"/>
      <c r="C286" s="43"/>
      <c r="D286" s="225" t="s">
        <v>139</v>
      </c>
      <c r="E286" s="43"/>
      <c r="F286" s="226" t="s">
        <v>972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139</v>
      </c>
      <c r="AU286" s="20" t="s">
        <v>82</v>
      </c>
    </row>
    <row r="287" s="13" customFormat="1">
      <c r="A287" s="13"/>
      <c r="B287" s="227"/>
      <c r="C287" s="228"/>
      <c r="D287" s="220" t="s">
        <v>141</v>
      </c>
      <c r="E287" s="229" t="s">
        <v>19</v>
      </c>
      <c r="F287" s="230" t="s">
        <v>967</v>
      </c>
      <c r="G287" s="228"/>
      <c r="H287" s="229" t="s">
        <v>19</v>
      </c>
      <c r="I287" s="231"/>
      <c r="J287" s="228"/>
      <c r="K287" s="228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141</v>
      </c>
      <c r="AU287" s="236" t="s">
        <v>82</v>
      </c>
      <c r="AV287" s="13" t="s">
        <v>80</v>
      </c>
      <c r="AW287" s="13" t="s">
        <v>33</v>
      </c>
      <c r="AX287" s="13" t="s">
        <v>72</v>
      </c>
      <c r="AY287" s="236" t="s">
        <v>128</v>
      </c>
    </row>
    <row r="288" s="14" customFormat="1">
      <c r="A288" s="14"/>
      <c r="B288" s="237"/>
      <c r="C288" s="238"/>
      <c r="D288" s="220" t="s">
        <v>141</v>
      </c>
      <c r="E288" s="239" t="s">
        <v>19</v>
      </c>
      <c r="F288" s="240" t="s">
        <v>204</v>
      </c>
      <c r="G288" s="238"/>
      <c r="H288" s="241">
        <v>7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141</v>
      </c>
      <c r="AU288" s="247" t="s">
        <v>82</v>
      </c>
      <c r="AV288" s="14" t="s">
        <v>82</v>
      </c>
      <c r="AW288" s="14" t="s">
        <v>33</v>
      </c>
      <c r="AX288" s="14" t="s">
        <v>80</v>
      </c>
      <c r="AY288" s="247" t="s">
        <v>128</v>
      </c>
    </row>
    <row r="289" s="2" customFormat="1" ht="21.75" customHeight="1">
      <c r="A289" s="41"/>
      <c r="B289" s="42"/>
      <c r="C289" s="207" t="s">
        <v>437</v>
      </c>
      <c r="D289" s="207" t="s">
        <v>131</v>
      </c>
      <c r="E289" s="208" t="s">
        <v>973</v>
      </c>
      <c r="F289" s="209" t="s">
        <v>974</v>
      </c>
      <c r="G289" s="210" t="s">
        <v>352</v>
      </c>
      <c r="H289" s="211">
        <v>6.2999999999999998</v>
      </c>
      <c r="I289" s="212"/>
      <c r="J289" s="213">
        <f>ROUND(I289*H289,2)</f>
        <v>0</v>
      </c>
      <c r="K289" s="209" t="s">
        <v>135</v>
      </c>
      <c r="L289" s="47"/>
      <c r="M289" s="214" t="s">
        <v>19</v>
      </c>
      <c r="N289" s="215" t="s">
        <v>43</v>
      </c>
      <c r="O289" s="87"/>
      <c r="P289" s="216">
        <f>O289*H289</f>
        <v>0</v>
      </c>
      <c r="Q289" s="216">
        <v>0.00142</v>
      </c>
      <c r="R289" s="216">
        <f>Q289*H289</f>
        <v>0.0089460000000000008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147</v>
      </c>
      <c r="AT289" s="218" t="s">
        <v>131</v>
      </c>
      <c r="AU289" s="218" t="s">
        <v>82</v>
      </c>
      <c r="AY289" s="20" t="s">
        <v>128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0" t="s">
        <v>80</v>
      </c>
      <c r="BK289" s="219">
        <f>ROUND(I289*H289,2)</f>
        <v>0</v>
      </c>
      <c r="BL289" s="20" t="s">
        <v>147</v>
      </c>
      <c r="BM289" s="218" t="s">
        <v>975</v>
      </c>
    </row>
    <row r="290" s="2" customFormat="1">
      <c r="A290" s="41"/>
      <c r="B290" s="42"/>
      <c r="C290" s="43"/>
      <c r="D290" s="220" t="s">
        <v>137</v>
      </c>
      <c r="E290" s="43"/>
      <c r="F290" s="221" t="s">
        <v>976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137</v>
      </c>
      <c r="AU290" s="20" t="s">
        <v>82</v>
      </c>
    </row>
    <row r="291" s="2" customFormat="1">
      <c r="A291" s="41"/>
      <c r="B291" s="42"/>
      <c r="C291" s="43"/>
      <c r="D291" s="225" t="s">
        <v>139</v>
      </c>
      <c r="E291" s="43"/>
      <c r="F291" s="226" t="s">
        <v>977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139</v>
      </c>
      <c r="AU291" s="20" t="s">
        <v>82</v>
      </c>
    </row>
    <row r="292" s="14" customFormat="1">
      <c r="A292" s="14"/>
      <c r="B292" s="237"/>
      <c r="C292" s="238"/>
      <c r="D292" s="220" t="s">
        <v>141</v>
      </c>
      <c r="E292" s="239" t="s">
        <v>19</v>
      </c>
      <c r="F292" s="240" t="s">
        <v>978</v>
      </c>
      <c r="G292" s="238"/>
      <c r="H292" s="241">
        <v>6.2999999999999998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141</v>
      </c>
      <c r="AU292" s="247" t="s">
        <v>82</v>
      </c>
      <c r="AV292" s="14" t="s">
        <v>82</v>
      </c>
      <c r="AW292" s="14" t="s">
        <v>33</v>
      </c>
      <c r="AX292" s="14" t="s">
        <v>72</v>
      </c>
      <c r="AY292" s="247" t="s">
        <v>128</v>
      </c>
    </row>
    <row r="293" s="15" customFormat="1">
      <c r="A293" s="15"/>
      <c r="B293" s="248"/>
      <c r="C293" s="249"/>
      <c r="D293" s="220" t="s">
        <v>141</v>
      </c>
      <c r="E293" s="250" t="s">
        <v>19</v>
      </c>
      <c r="F293" s="251" t="s">
        <v>150</v>
      </c>
      <c r="G293" s="249"/>
      <c r="H293" s="252">
        <v>6.2999999999999998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8" t="s">
        <v>141</v>
      </c>
      <c r="AU293" s="258" t="s">
        <v>82</v>
      </c>
      <c r="AV293" s="15" t="s">
        <v>129</v>
      </c>
      <c r="AW293" s="15" t="s">
        <v>33</v>
      </c>
      <c r="AX293" s="15" t="s">
        <v>80</v>
      </c>
      <c r="AY293" s="258" t="s">
        <v>128</v>
      </c>
    </row>
    <row r="294" s="2" customFormat="1" ht="21.75" customHeight="1">
      <c r="A294" s="41"/>
      <c r="B294" s="42"/>
      <c r="C294" s="207" t="s">
        <v>445</v>
      </c>
      <c r="D294" s="207" t="s">
        <v>131</v>
      </c>
      <c r="E294" s="208" t="s">
        <v>979</v>
      </c>
      <c r="F294" s="209" t="s">
        <v>980</v>
      </c>
      <c r="G294" s="210" t="s">
        <v>352</v>
      </c>
      <c r="H294" s="211">
        <v>14.199999999999999</v>
      </c>
      <c r="I294" s="212"/>
      <c r="J294" s="213">
        <f>ROUND(I294*H294,2)</f>
        <v>0</v>
      </c>
      <c r="K294" s="209" t="s">
        <v>135</v>
      </c>
      <c r="L294" s="47"/>
      <c r="M294" s="214" t="s">
        <v>19</v>
      </c>
      <c r="N294" s="215" t="s">
        <v>43</v>
      </c>
      <c r="O294" s="87"/>
      <c r="P294" s="216">
        <f>O294*H294</f>
        <v>0</v>
      </c>
      <c r="Q294" s="216">
        <v>0.00197</v>
      </c>
      <c r="R294" s="216">
        <f>Q294*H294</f>
        <v>0.027973999999999999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147</v>
      </c>
      <c r="AT294" s="218" t="s">
        <v>131</v>
      </c>
      <c r="AU294" s="218" t="s">
        <v>82</v>
      </c>
      <c r="AY294" s="20" t="s">
        <v>128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0" t="s">
        <v>80</v>
      </c>
      <c r="BK294" s="219">
        <f>ROUND(I294*H294,2)</f>
        <v>0</v>
      </c>
      <c r="BL294" s="20" t="s">
        <v>147</v>
      </c>
      <c r="BM294" s="218" t="s">
        <v>981</v>
      </c>
    </row>
    <row r="295" s="2" customFormat="1">
      <c r="A295" s="41"/>
      <c r="B295" s="42"/>
      <c r="C295" s="43"/>
      <c r="D295" s="220" t="s">
        <v>137</v>
      </c>
      <c r="E295" s="43"/>
      <c r="F295" s="221" t="s">
        <v>982</v>
      </c>
      <c r="G295" s="43"/>
      <c r="H295" s="43"/>
      <c r="I295" s="222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137</v>
      </c>
      <c r="AU295" s="20" t="s">
        <v>82</v>
      </c>
    </row>
    <row r="296" s="2" customFormat="1">
      <c r="A296" s="41"/>
      <c r="B296" s="42"/>
      <c r="C296" s="43"/>
      <c r="D296" s="225" t="s">
        <v>139</v>
      </c>
      <c r="E296" s="43"/>
      <c r="F296" s="226" t="s">
        <v>983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139</v>
      </c>
      <c r="AU296" s="20" t="s">
        <v>82</v>
      </c>
    </row>
    <row r="297" s="14" customFormat="1">
      <c r="A297" s="14"/>
      <c r="B297" s="237"/>
      <c r="C297" s="238"/>
      <c r="D297" s="220" t="s">
        <v>141</v>
      </c>
      <c r="E297" s="239" t="s">
        <v>19</v>
      </c>
      <c r="F297" s="240" t="s">
        <v>984</v>
      </c>
      <c r="G297" s="238"/>
      <c r="H297" s="241">
        <v>14.199999999999999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141</v>
      </c>
      <c r="AU297" s="247" t="s">
        <v>82</v>
      </c>
      <c r="AV297" s="14" t="s">
        <v>82</v>
      </c>
      <c r="AW297" s="14" t="s">
        <v>33</v>
      </c>
      <c r="AX297" s="14" t="s">
        <v>72</v>
      </c>
      <c r="AY297" s="247" t="s">
        <v>128</v>
      </c>
    </row>
    <row r="298" s="15" customFormat="1">
      <c r="A298" s="15"/>
      <c r="B298" s="248"/>
      <c r="C298" s="249"/>
      <c r="D298" s="220" t="s">
        <v>141</v>
      </c>
      <c r="E298" s="250" t="s">
        <v>19</v>
      </c>
      <c r="F298" s="251" t="s">
        <v>150</v>
      </c>
      <c r="G298" s="249"/>
      <c r="H298" s="252">
        <v>14.199999999999999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8" t="s">
        <v>141</v>
      </c>
      <c r="AU298" s="258" t="s">
        <v>82</v>
      </c>
      <c r="AV298" s="15" t="s">
        <v>129</v>
      </c>
      <c r="AW298" s="15" t="s">
        <v>33</v>
      </c>
      <c r="AX298" s="15" t="s">
        <v>80</v>
      </c>
      <c r="AY298" s="258" t="s">
        <v>128</v>
      </c>
    </row>
    <row r="299" s="2" customFormat="1" ht="16.5" customHeight="1">
      <c r="A299" s="41"/>
      <c r="B299" s="42"/>
      <c r="C299" s="207" t="s">
        <v>458</v>
      </c>
      <c r="D299" s="207" t="s">
        <v>131</v>
      </c>
      <c r="E299" s="208" t="s">
        <v>985</v>
      </c>
      <c r="F299" s="209" t="s">
        <v>986</v>
      </c>
      <c r="G299" s="210" t="s">
        <v>352</v>
      </c>
      <c r="H299" s="211">
        <v>99</v>
      </c>
      <c r="I299" s="212"/>
      <c r="J299" s="213">
        <f>ROUND(I299*H299,2)</f>
        <v>0</v>
      </c>
      <c r="K299" s="209" t="s">
        <v>135</v>
      </c>
      <c r="L299" s="47"/>
      <c r="M299" s="214" t="s">
        <v>19</v>
      </c>
      <c r="N299" s="215" t="s">
        <v>43</v>
      </c>
      <c r="O299" s="87"/>
      <c r="P299" s="216">
        <f>O299*H299</f>
        <v>0</v>
      </c>
      <c r="Q299" s="216">
        <v>0.00059000000000000003</v>
      </c>
      <c r="R299" s="216">
        <f>Q299*H299</f>
        <v>0.058410000000000004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147</v>
      </c>
      <c r="AT299" s="218" t="s">
        <v>131</v>
      </c>
      <c r="AU299" s="218" t="s">
        <v>82</v>
      </c>
      <c r="AY299" s="20" t="s">
        <v>128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0" t="s">
        <v>80</v>
      </c>
      <c r="BK299" s="219">
        <f>ROUND(I299*H299,2)</f>
        <v>0</v>
      </c>
      <c r="BL299" s="20" t="s">
        <v>147</v>
      </c>
      <c r="BM299" s="218" t="s">
        <v>987</v>
      </c>
    </row>
    <row r="300" s="2" customFormat="1">
      <c r="A300" s="41"/>
      <c r="B300" s="42"/>
      <c r="C300" s="43"/>
      <c r="D300" s="220" t="s">
        <v>137</v>
      </c>
      <c r="E300" s="43"/>
      <c r="F300" s="221" t="s">
        <v>988</v>
      </c>
      <c r="G300" s="43"/>
      <c r="H300" s="43"/>
      <c r="I300" s="222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137</v>
      </c>
      <c r="AU300" s="20" t="s">
        <v>82</v>
      </c>
    </row>
    <row r="301" s="2" customFormat="1">
      <c r="A301" s="41"/>
      <c r="B301" s="42"/>
      <c r="C301" s="43"/>
      <c r="D301" s="225" t="s">
        <v>139</v>
      </c>
      <c r="E301" s="43"/>
      <c r="F301" s="226" t="s">
        <v>989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139</v>
      </c>
      <c r="AU301" s="20" t="s">
        <v>82</v>
      </c>
    </row>
    <row r="302" s="14" customFormat="1">
      <c r="A302" s="14"/>
      <c r="B302" s="237"/>
      <c r="C302" s="238"/>
      <c r="D302" s="220" t="s">
        <v>141</v>
      </c>
      <c r="E302" s="239" t="s">
        <v>19</v>
      </c>
      <c r="F302" s="240" t="s">
        <v>990</v>
      </c>
      <c r="G302" s="238"/>
      <c r="H302" s="241">
        <v>99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141</v>
      </c>
      <c r="AU302" s="247" t="s">
        <v>82</v>
      </c>
      <c r="AV302" s="14" t="s">
        <v>82</v>
      </c>
      <c r="AW302" s="14" t="s">
        <v>33</v>
      </c>
      <c r="AX302" s="14" t="s">
        <v>72</v>
      </c>
      <c r="AY302" s="247" t="s">
        <v>128</v>
      </c>
    </row>
    <row r="303" s="15" customFormat="1">
      <c r="A303" s="15"/>
      <c r="B303" s="248"/>
      <c r="C303" s="249"/>
      <c r="D303" s="220" t="s">
        <v>141</v>
      </c>
      <c r="E303" s="250" t="s">
        <v>19</v>
      </c>
      <c r="F303" s="251" t="s">
        <v>150</v>
      </c>
      <c r="G303" s="249"/>
      <c r="H303" s="252">
        <v>99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8" t="s">
        <v>141</v>
      </c>
      <c r="AU303" s="258" t="s">
        <v>82</v>
      </c>
      <c r="AV303" s="15" t="s">
        <v>129</v>
      </c>
      <c r="AW303" s="15" t="s">
        <v>33</v>
      </c>
      <c r="AX303" s="15" t="s">
        <v>80</v>
      </c>
      <c r="AY303" s="258" t="s">
        <v>128</v>
      </c>
    </row>
    <row r="304" s="2" customFormat="1" ht="16.5" customHeight="1">
      <c r="A304" s="41"/>
      <c r="B304" s="42"/>
      <c r="C304" s="207" t="s">
        <v>465</v>
      </c>
      <c r="D304" s="207" t="s">
        <v>131</v>
      </c>
      <c r="E304" s="208" t="s">
        <v>991</v>
      </c>
      <c r="F304" s="209" t="s">
        <v>992</v>
      </c>
      <c r="G304" s="210" t="s">
        <v>352</v>
      </c>
      <c r="H304" s="211">
        <v>72</v>
      </c>
      <c r="I304" s="212"/>
      <c r="J304" s="213">
        <f>ROUND(I304*H304,2)</f>
        <v>0</v>
      </c>
      <c r="K304" s="209" t="s">
        <v>135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0.0020100000000000001</v>
      </c>
      <c r="R304" s="216">
        <f>Q304*H304</f>
        <v>0.14472000000000002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147</v>
      </c>
      <c r="AT304" s="218" t="s">
        <v>131</v>
      </c>
      <c r="AU304" s="218" t="s">
        <v>82</v>
      </c>
      <c r="AY304" s="20" t="s">
        <v>128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147</v>
      </c>
      <c r="BM304" s="218" t="s">
        <v>993</v>
      </c>
    </row>
    <row r="305" s="2" customFormat="1">
      <c r="A305" s="41"/>
      <c r="B305" s="42"/>
      <c r="C305" s="43"/>
      <c r="D305" s="220" t="s">
        <v>137</v>
      </c>
      <c r="E305" s="43"/>
      <c r="F305" s="221" t="s">
        <v>994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137</v>
      </c>
      <c r="AU305" s="20" t="s">
        <v>82</v>
      </c>
    </row>
    <row r="306" s="2" customFormat="1">
      <c r="A306" s="41"/>
      <c r="B306" s="42"/>
      <c r="C306" s="43"/>
      <c r="D306" s="225" t="s">
        <v>139</v>
      </c>
      <c r="E306" s="43"/>
      <c r="F306" s="226" t="s">
        <v>995</v>
      </c>
      <c r="G306" s="43"/>
      <c r="H306" s="43"/>
      <c r="I306" s="222"/>
      <c r="J306" s="43"/>
      <c r="K306" s="43"/>
      <c r="L306" s="47"/>
      <c r="M306" s="223"/>
      <c r="N306" s="22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139</v>
      </c>
      <c r="AU306" s="20" t="s">
        <v>82</v>
      </c>
    </row>
    <row r="307" s="14" customFormat="1">
      <c r="A307" s="14"/>
      <c r="B307" s="237"/>
      <c r="C307" s="238"/>
      <c r="D307" s="220" t="s">
        <v>141</v>
      </c>
      <c r="E307" s="239" t="s">
        <v>19</v>
      </c>
      <c r="F307" s="240" t="s">
        <v>996</v>
      </c>
      <c r="G307" s="238"/>
      <c r="H307" s="241">
        <v>72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141</v>
      </c>
      <c r="AU307" s="247" t="s">
        <v>82</v>
      </c>
      <c r="AV307" s="14" t="s">
        <v>82</v>
      </c>
      <c r="AW307" s="14" t="s">
        <v>33</v>
      </c>
      <c r="AX307" s="14" t="s">
        <v>72</v>
      </c>
      <c r="AY307" s="247" t="s">
        <v>128</v>
      </c>
    </row>
    <row r="308" s="15" customFormat="1">
      <c r="A308" s="15"/>
      <c r="B308" s="248"/>
      <c r="C308" s="249"/>
      <c r="D308" s="220" t="s">
        <v>141</v>
      </c>
      <c r="E308" s="250" t="s">
        <v>19</v>
      </c>
      <c r="F308" s="251" t="s">
        <v>150</v>
      </c>
      <c r="G308" s="249"/>
      <c r="H308" s="252">
        <v>72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8" t="s">
        <v>141</v>
      </c>
      <c r="AU308" s="258" t="s">
        <v>82</v>
      </c>
      <c r="AV308" s="15" t="s">
        <v>129</v>
      </c>
      <c r="AW308" s="15" t="s">
        <v>33</v>
      </c>
      <c r="AX308" s="15" t="s">
        <v>80</v>
      </c>
      <c r="AY308" s="258" t="s">
        <v>128</v>
      </c>
    </row>
    <row r="309" s="2" customFormat="1" ht="16.5" customHeight="1">
      <c r="A309" s="41"/>
      <c r="B309" s="42"/>
      <c r="C309" s="207" t="s">
        <v>471</v>
      </c>
      <c r="D309" s="207" t="s">
        <v>131</v>
      </c>
      <c r="E309" s="208" t="s">
        <v>997</v>
      </c>
      <c r="F309" s="209" t="s">
        <v>998</v>
      </c>
      <c r="G309" s="210" t="s">
        <v>352</v>
      </c>
      <c r="H309" s="211">
        <v>6</v>
      </c>
      <c r="I309" s="212"/>
      <c r="J309" s="213">
        <f>ROUND(I309*H309,2)</f>
        <v>0</v>
      </c>
      <c r="K309" s="209" t="s">
        <v>135</v>
      </c>
      <c r="L309" s="47"/>
      <c r="M309" s="214" t="s">
        <v>19</v>
      </c>
      <c r="N309" s="215" t="s">
        <v>43</v>
      </c>
      <c r="O309" s="87"/>
      <c r="P309" s="216">
        <f>O309*H309</f>
        <v>0</v>
      </c>
      <c r="Q309" s="216">
        <v>0.00040000000000000002</v>
      </c>
      <c r="R309" s="216">
        <f>Q309*H309</f>
        <v>0.0024000000000000002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147</v>
      </c>
      <c r="AT309" s="218" t="s">
        <v>131</v>
      </c>
      <c r="AU309" s="218" t="s">
        <v>82</v>
      </c>
      <c r="AY309" s="20" t="s">
        <v>128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80</v>
      </c>
      <c r="BK309" s="219">
        <f>ROUND(I309*H309,2)</f>
        <v>0</v>
      </c>
      <c r="BL309" s="20" t="s">
        <v>147</v>
      </c>
      <c r="BM309" s="218" t="s">
        <v>999</v>
      </c>
    </row>
    <row r="310" s="2" customFormat="1">
      <c r="A310" s="41"/>
      <c r="B310" s="42"/>
      <c r="C310" s="43"/>
      <c r="D310" s="220" t="s">
        <v>137</v>
      </c>
      <c r="E310" s="43"/>
      <c r="F310" s="221" t="s">
        <v>1000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137</v>
      </c>
      <c r="AU310" s="20" t="s">
        <v>82</v>
      </c>
    </row>
    <row r="311" s="2" customFormat="1">
      <c r="A311" s="41"/>
      <c r="B311" s="42"/>
      <c r="C311" s="43"/>
      <c r="D311" s="225" t="s">
        <v>139</v>
      </c>
      <c r="E311" s="43"/>
      <c r="F311" s="226" t="s">
        <v>1001</v>
      </c>
      <c r="G311" s="43"/>
      <c r="H311" s="43"/>
      <c r="I311" s="222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139</v>
      </c>
      <c r="AU311" s="20" t="s">
        <v>82</v>
      </c>
    </row>
    <row r="312" s="14" customFormat="1">
      <c r="A312" s="14"/>
      <c r="B312" s="237"/>
      <c r="C312" s="238"/>
      <c r="D312" s="220" t="s">
        <v>141</v>
      </c>
      <c r="E312" s="239" t="s">
        <v>19</v>
      </c>
      <c r="F312" s="240" t="s">
        <v>1002</v>
      </c>
      <c r="G312" s="238"/>
      <c r="H312" s="241">
        <v>6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141</v>
      </c>
      <c r="AU312" s="247" t="s">
        <v>82</v>
      </c>
      <c r="AV312" s="14" t="s">
        <v>82</v>
      </c>
      <c r="AW312" s="14" t="s">
        <v>33</v>
      </c>
      <c r="AX312" s="14" t="s">
        <v>72</v>
      </c>
      <c r="AY312" s="247" t="s">
        <v>128</v>
      </c>
    </row>
    <row r="313" s="15" customFormat="1">
      <c r="A313" s="15"/>
      <c r="B313" s="248"/>
      <c r="C313" s="249"/>
      <c r="D313" s="220" t="s">
        <v>141</v>
      </c>
      <c r="E313" s="250" t="s">
        <v>19</v>
      </c>
      <c r="F313" s="251" t="s">
        <v>150</v>
      </c>
      <c r="G313" s="249"/>
      <c r="H313" s="252">
        <v>6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8" t="s">
        <v>141</v>
      </c>
      <c r="AU313" s="258" t="s">
        <v>82</v>
      </c>
      <c r="AV313" s="15" t="s">
        <v>129</v>
      </c>
      <c r="AW313" s="15" t="s">
        <v>33</v>
      </c>
      <c r="AX313" s="15" t="s">
        <v>80</v>
      </c>
      <c r="AY313" s="258" t="s">
        <v>128</v>
      </c>
    </row>
    <row r="314" s="2" customFormat="1" ht="16.5" customHeight="1">
      <c r="A314" s="41"/>
      <c r="B314" s="42"/>
      <c r="C314" s="207" t="s">
        <v>478</v>
      </c>
      <c r="D314" s="207" t="s">
        <v>131</v>
      </c>
      <c r="E314" s="208" t="s">
        <v>1003</v>
      </c>
      <c r="F314" s="209" t="s">
        <v>1004</v>
      </c>
      <c r="G314" s="210" t="s">
        <v>352</v>
      </c>
      <c r="H314" s="211">
        <v>29.800000000000001</v>
      </c>
      <c r="I314" s="212"/>
      <c r="J314" s="213">
        <f>ROUND(I314*H314,2)</f>
        <v>0</v>
      </c>
      <c r="K314" s="209" t="s">
        <v>135</v>
      </c>
      <c r="L314" s="47"/>
      <c r="M314" s="214" t="s">
        <v>19</v>
      </c>
      <c r="N314" s="215" t="s">
        <v>43</v>
      </c>
      <c r="O314" s="87"/>
      <c r="P314" s="216">
        <f>O314*H314</f>
        <v>0</v>
      </c>
      <c r="Q314" s="216">
        <v>0.00040999999999999999</v>
      </c>
      <c r="R314" s="216">
        <f>Q314*H314</f>
        <v>0.012218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147</v>
      </c>
      <c r="AT314" s="218" t="s">
        <v>131</v>
      </c>
      <c r="AU314" s="218" t="s">
        <v>82</v>
      </c>
      <c r="AY314" s="20" t="s">
        <v>128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20" t="s">
        <v>80</v>
      </c>
      <c r="BK314" s="219">
        <f>ROUND(I314*H314,2)</f>
        <v>0</v>
      </c>
      <c r="BL314" s="20" t="s">
        <v>147</v>
      </c>
      <c r="BM314" s="218" t="s">
        <v>1005</v>
      </c>
    </row>
    <row r="315" s="2" customFormat="1">
      <c r="A315" s="41"/>
      <c r="B315" s="42"/>
      <c r="C315" s="43"/>
      <c r="D315" s="220" t="s">
        <v>137</v>
      </c>
      <c r="E315" s="43"/>
      <c r="F315" s="221" t="s">
        <v>1006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137</v>
      </c>
      <c r="AU315" s="20" t="s">
        <v>82</v>
      </c>
    </row>
    <row r="316" s="2" customFormat="1">
      <c r="A316" s="41"/>
      <c r="B316" s="42"/>
      <c r="C316" s="43"/>
      <c r="D316" s="225" t="s">
        <v>139</v>
      </c>
      <c r="E316" s="43"/>
      <c r="F316" s="226" t="s">
        <v>1007</v>
      </c>
      <c r="G316" s="43"/>
      <c r="H316" s="43"/>
      <c r="I316" s="222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139</v>
      </c>
      <c r="AU316" s="20" t="s">
        <v>82</v>
      </c>
    </row>
    <row r="317" s="14" customFormat="1">
      <c r="A317" s="14"/>
      <c r="B317" s="237"/>
      <c r="C317" s="238"/>
      <c r="D317" s="220" t="s">
        <v>141</v>
      </c>
      <c r="E317" s="239" t="s">
        <v>19</v>
      </c>
      <c r="F317" s="240" t="s">
        <v>1008</v>
      </c>
      <c r="G317" s="238"/>
      <c r="H317" s="241">
        <v>29.800000000000001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141</v>
      </c>
      <c r="AU317" s="247" t="s">
        <v>82</v>
      </c>
      <c r="AV317" s="14" t="s">
        <v>82</v>
      </c>
      <c r="AW317" s="14" t="s">
        <v>33</v>
      </c>
      <c r="AX317" s="14" t="s">
        <v>72</v>
      </c>
      <c r="AY317" s="247" t="s">
        <v>128</v>
      </c>
    </row>
    <row r="318" s="15" customFormat="1">
      <c r="A318" s="15"/>
      <c r="B318" s="248"/>
      <c r="C318" s="249"/>
      <c r="D318" s="220" t="s">
        <v>141</v>
      </c>
      <c r="E318" s="250" t="s">
        <v>19</v>
      </c>
      <c r="F318" s="251" t="s">
        <v>150</v>
      </c>
      <c r="G318" s="249"/>
      <c r="H318" s="252">
        <v>29.800000000000001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141</v>
      </c>
      <c r="AU318" s="258" t="s">
        <v>82</v>
      </c>
      <c r="AV318" s="15" t="s">
        <v>129</v>
      </c>
      <c r="AW318" s="15" t="s">
        <v>33</v>
      </c>
      <c r="AX318" s="15" t="s">
        <v>80</v>
      </c>
      <c r="AY318" s="258" t="s">
        <v>128</v>
      </c>
    </row>
    <row r="319" s="2" customFormat="1" ht="16.5" customHeight="1">
      <c r="A319" s="41"/>
      <c r="B319" s="42"/>
      <c r="C319" s="207" t="s">
        <v>483</v>
      </c>
      <c r="D319" s="207" t="s">
        <v>131</v>
      </c>
      <c r="E319" s="208" t="s">
        <v>1009</v>
      </c>
      <c r="F319" s="209" t="s">
        <v>1010</v>
      </c>
      <c r="G319" s="210" t="s">
        <v>352</v>
      </c>
      <c r="H319" s="211">
        <v>11.300000000000001</v>
      </c>
      <c r="I319" s="212"/>
      <c r="J319" s="213">
        <f>ROUND(I319*H319,2)</f>
        <v>0</v>
      </c>
      <c r="K319" s="209" t="s">
        <v>135</v>
      </c>
      <c r="L319" s="47"/>
      <c r="M319" s="214" t="s">
        <v>19</v>
      </c>
      <c r="N319" s="215" t="s">
        <v>43</v>
      </c>
      <c r="O319" s="87"/>
      <c r="P319" s="216">
        <f>O319*H319</f>
        <v>0</v>
      </c>
      <c r="Q319" s="216">
        <v>0.00048000000000000001</v>
      </c>
      <c r="R319" s="216">
        <f>Q319*H319</f>
        <v>0.0054240000000000009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147</v>
      </c>
      <c r="AT319" s="218" t="s">
        <v>131</v>
      </c>
      <c r="AU319" s="218" t="s">
        <v>82</v>
      </c>
      <c r="AY319" s="20" t="s">
        <v>128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0" t="s">
        <v>80</v>
      </c>
      <c r="BK319" s="219">
        <f>ROUND(I319*H319,2)</f>
        <v>0</v>
      </c>
      <c r="BL319" s="20" t="s">
        <v>147</v>
      </c>
      <c r="BM319" s="218" t="s">
        <v>1011</v>
      </c>
    </row>
    <row r="320" s="2" customFormat="1">
      <c r="A320" s="41"/>
      <c r="B320" s="42"/>
      <c r="C320" s="43"/>
      <c r="D320" s="220" t="s">
        <v>137</v>
      </c>
      <c r="E320" s="43"/>
      <c r="F320" s="221" t="s">
        <v>1012</v>
      </c>
      <c r="G320" s="43"/>
      <c r="H320" s="43"/>
      <c r="I320" s="222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137</v>
      </c>
      <c r="AU320" s="20" t="s">
        <v>82</v>
      </c>
    </row>
    <row r="321" s="2" customFormat="1">
      <c r="A321" s="41"/>
      <c r="B321" s="42"/>
      <c r="C321" s="43"/>
      <c r="D321" s="225" t="s">
        <v>139</v>
      </c>
      <c r="E321" s="43"/>
      <c r="F321" s="226" t="s">
        <v>1013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139</v>
      </c>
      <c r="AU321" s="20" t="s">
        <v>82</v>
      </c>
    </row>
    <row r="322" s="14" customFormat="1">
      <c r="A322" s="14"/>
      <c r="B322" s="237"/>
      <c r="C322" s="238"/>
      <c r="D322" s="220" t="s">
        <v>141</v>
      </c>
      <c r="E322" s="239" t="s">
        <v>19</v>
      </c>
      <c r="F322" s="240" t="s">
        <v>1014</v>
      </c>
      <c r="G322" s="238"/>
      <c r="H322" s="241">
        <v>11.300000000000001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141</v>
      </c>
      <c r="AU322" s="247" t="s">
        <v>82</v>
      </c>
      <c r="AV322" s="14" t="s">
        <v>82</v>
      </c>
      <c r="AW322" s="14" t="s">
        <v>33</v>
      </c>
      <c r="AX322" s="14" t="s">
        <v>72</v>
      </c>
      <c r="AY322" s="247" t="s">
        <v>128</v>
      </c>
    </row>
    <row r="323" s="15" customFormat="1">
      <c r="A323" s="15"/>
      <c r="B323" s="248"/>
      <c r="C323" s="249"/>
      <c r="D323" s="220" t="s">
        <v>141</v>
      </c>
      <c r="E323" s="250" t="s">
        <v>19</v>
      </c>
      <c r="F323" s="251" t="s">
        <v>150</v>
      </c>
      <c r="G323" s="249"/>
      <c r="H323" s="252">
        <v>11.300000000000001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141</v>
      </c>
      <c r="AU323" s="258" t="s">
        <v>82</v>
      </c>
      <c r="AV323" s="15" t="s">
        <v>129</v>
      </c>
      <c r="AW323" s="15" t="s">
        <v>33</v>
      </c>
      <c r="AX323" s="15" t="s">
        <v>80</v>
      </c>
      <c r="AY323" s="258" t="s">
        <v>128</v>
      </c>
    </row>
    <row r="324" s="2" customFormat="1" ht="16.5" customHeight="1">
      <c r="A324" s="41"/>
      <c r="B324" s="42"/>
      <c r="C324" s="207" t="s">
        <v>489</v>
      </c>
      <c r="D324" s="207" t="s">
        <v>131</v>
      </c>
      <c r="E324" s="208" t="s">
        <v>1015</v>
      </c>
      <c r="F324" s="209" t="s">
        <v>1016</v>
      </c>
      <c r="G324" s="210" t="s">
        <v>352</v>
      </c>
      <c r="H324" s="211">
        <v>3.6000000000000001</v>
      </c>
      <c r="I324" s="212"/>
      <c r="J324" s="213">
        <f>ROUND(I324*H324,2)</f>
        <v>0</v>
      </c>
      <c r="K324" s="209" t="s">
        <v>135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0.00071000000000000002</v>
      </c>
      <c r="R324" s="216">
        <f>Q324*H324</f>
        <v>0.0025560000000000001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147</v>
      </c>
      <c r="AT324" s="218" t="s">
        <v>131</v>
      </c>
      <c r="AU324" s="218" t="s">
        <v>82</v>
      </c>
      <c r="AY324" s="20" t="s">
        <v>128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80</v>
      </c>
      <c r="BK324" s="219">
        <f>ROUND(I324*H324,2)</f>
        <v>0</v>
      </c>
      <c r="BL324" s="20" t="s">
        <v>147</v>
      </c>
      <c r="BM324" s="218" t="s">
        <v>1017</v>
      </c>
    </row>
    <row r="325" s="2" customFormat="1">
      <c r="A325" s="41"/>
      <c r="B325" s="42"/>
      <c r="C325" s="43"/>
      <c r="D325" s="220" t="s">
        <v>137</v>
      </c>
      <c r="E325" s="43"/>
      <c r="F325" s="221" t="s">
        <v>1018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137</v>
      </c>
      <c r="AU325" s="20" t="s">
        <v>82</v>
      </c>
    </row>
    <row r="326" s="2" customFormat="1">
      <c r="A326" s="41"/>
      <c r="B326" s="42"/>
      <c r="C326" s="43"/>
      <c r="D326" s="225" t="s">
        <v>139</v>
      </c>
      <c r="E326" s="43"/>
      <c r="F326" s="226" t="s">
        <v>1019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139</v>
      </c>
      <c r="AU326" s="20" t="s">
        <v>82</v>
      </c>
    </row>
    <row r="327" s="14" customFormat="1">
      <c r="A327" s="14"/>
      <c r="B327" s="237"/>
      <c r="C327" s="238"/>
      <c r="D327" s="220" t="s">
        <v>141</v>
      </c>
      <c r="E327" s="239" t="s">
        <v>19</v>
      </c>
      <c r="F327" s="240" t="s">
        <v>1020</v>
      </c>
      <c r="G327" s="238"/>
      <c r="H327" s="241">
        <v>3.6000000000000001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141</v>
      </c>
      <c r="AU327" s="247" t="s">
        <v>82</v>
      </c>
      <c r="AV327" s="14" t="s">
        <v>82</v>
      </c>
      <c r="AW327" s="14" t="s">
        <v>33</v>
      </c>
      <c r="AX327" s="14" t="s">
        <v>72</v>
      </c>
      <c r="AY327" s="247" t="s">
        <v>128</v>
      </c>
    </row>
    <row r="328" s="15" customFormat="1">
      <c r="A328" s="15"/>
      <c r="B328" s="248"/>
      <c r="C328" s="249"/>
      <c r="D328" s="220" t="s">
        <v>141</v>
      </c>
      <c r="E328" s="250" t="s">
        <v>19</v>
      </c>
      <c r="F328" s="251" t="s">
        <v>150</v>
      </c>
      <c r="G328" s="249"/>
      <c r="H328" s="252">
        <v>3.6000000000000001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8" t="s">
        <v>141</v>
      </c>
      <c r="AU328" s="258" t="s">
        <v>82</v>
      </c>
      <c r="AV328" s="15" t="s">
        <v>129</v>
      </c>
      <c r="AW328" s="15" t="s">
        <v>33</v>
      </c>
      <c r="AX328" s="15" t="s">
        <v>80</v>
      </c>
      <c r="AY328" s="258" t="s">
        <v>128</v>
      </c>
    </row>
    <row r="329" s="2" customFormat="1" ht="16.5" customHeight="1">
      <c r="A329" s="41"/>
      <c r="B329" s="42"/>
      <c r="C329" s="207" t="s">
        <v>495</v>
      </c>
      <c r="D329" s="207" t="s">
        <v>131</v>
      </c>
      <c r="E329" s="208" t="s">
        <v>1021</v>
      </c>
      <c r="F329" s="209" t="s">
        <v>1022</v>
      </c>
      <c r="G329" s="210" t="s">
        <v>352</v>
      </c>
      <c r="H329" s="211">
        <v>11.699999999999999</v>
      </c>
      <c r="I329" s="212"/>
      <c r="J329" s="213">
        <f>ROUND(I329*H329,2)</f>
        <v>0</v>
      </c>
      <c r="K329" s="209" t="s">
        <v>135</v>
      </c>
      <c r="L329" s="47"/>
      <c r="M329" s="214" t="s">
        <v>19</v>
      </c>
      <c r="N329" s="215" t="s">
        <v>43</v>
      </c>
      <c r="O329" s="87"/>
      <c r="P329" s="216">
        <f>O329*H329</f>
        <v>0</v>
      </c>
      <c r="Q329" s="216">
        <v>0.0022399999999999998</v>
      </c>
      <c r="R329" s="216">
        <f>Q329*H329</f>
        <v>0.026207999999999995</v>
      </c>
      <c r="S329" s="216">
        <v>0</v>
      </c>
      <c r="T329" s="217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8" t="s">
        <v>147</v>
      </c>
      <c r="AT329" s="218" t="s">
        <v>131</v>
      </c>
      <c r="AU329" s="218" t="s">
        <v>82</v>
      </c>
      <c r="AY329" s="20" t="s">
        <v>128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20" t="s">
        <v>80</v>
      </c>
      <c r="BK329" s="219">
        <f>ROUND(I329*H329,2)</f>
        <v>0</v>
      </c>
      <c r="BL329" s="20" t="s">
        <v>147</v>
      </c>
      <c r="BM329" s="218" t="s">
        <v>1023</v>
      </c>
    </row>
    <row r="330" s="2" customFormat="1">
      <c r="A330" s="41"/>
      <c r="B330" s="42"/>
      <c r="C330" s="43"/>
      <c r="D330" s="220" t="s">
        <v>137</v>
      </c>
      <c r="E330" s="43"/>
      <c r="F330" s="221" t="s">
        <v>1024</v>
      </c>
      <c r="G330" s="43"/>
      <c r="H330" s="43"/>
      <c r="I330" s="222"/>
      <c r="J330" s="43"/>
      <c r="K330" s="43"/>
      <c r="L330" s="47"/>
      <c r="M330" s="223"/>
      <c r="N330" s="224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137</v>
      </c>
      <c r="AU330" s="20" t="s">
        <v>82</v>
      </c>
    </row>
    <row r="331" s="2" customFormat="1">
      <c r="A331" s="41"/>
      <c r="B331" s="42"/>
      <c r="C331" s="43"/>
      <c r="D331" s="225" t="s">
        <v>139</v>
      </c>
      <c r="E331" s="43"/>
      <c r="F331" s="226" t="s">
        <v>1025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139</v>
      </c>
      <c r="AU331" s="20" t="s">
        <v>82</v>
      </c>
    </row>
    <row r="332" s="14" customFormat="1">
      <c r="A332" s="14"/>
      <c r="B332" s="237"/>
      <c r="C332" s="238"/>
      <c r="D332" s="220" t="s">
        <v>141</v>
      </c>
      <c r="E332" s="239" t="s">
        <v>19</v>
      </c>
      <c r="F332" s="240" t="s">
        <v>1026</v>
      </c>
      <c r="G332" s="238"/>
      <c r="H332" s="241">
        <v>11.699999999999999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141</v>
      </c>
      <c r="AU332" s="247" t="s">
        <v>82</v>
      </c>
      <c r="AV332" s="14" t="s">
        <v>82</v>
      </c>
      <c r="AW332" s="14" t="s">
        <v>33</v>
      </c>
      <c r="AX332" s="14" t="s">
        <v>72</v>
      </c>
      <c r="AY332" s="247" t="s">
        <v>128</v>
      </c>
    </row>
    <row r="333" s="15" customFormat="1">
      <c r="A333" s="15"/>
      <c r="B333" s="248"/>
      <c r="C333" s="249"/>
      <c r="D333" s="220" t="s">
        <v>141</v>
      </c>
      <c r="E333" s="250" t="s">
        <v>19</v>
      </c>
      <c r="F333" s="251" t="s">
        <v>150</v>
      </c>
      <c r="G333" s="249"/>
      <c r="H333" s="252">
        <v>11.699999999999999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141</v>
      </c>
      <c r="AU333" s="258" t="s">
        <v>82</v>
      </c>
      <c r="AV333" s="15" t="s">
        <v>129</v>
      </c>
      <c r="AW333" s="15" t="s">
        <v>33</v>
      </c>
      <c r="AX333" s="15" t="s">
        <v>80</v>
      </c>
      <c r="AY333" s="258" t="s">
        <v>128</v>
      </c>
    </row>
    <row r="334" s="2" customFormat="1" ht="24.15" customHeight="1">
      <c r="A334" s="41"/>
      <c r="B334" s="42"/>
      <c r="C334" s="207" t="s">
        <v>500</v>
      </c>
      <c r="D334" s="207" t="s">
        <v>131</v>
      </c>
      <c r="E334" s="208" t="s">
        <v>1027</v>
      </c>
      <c r="F334" s="209" t="s">
        <v>1028</v>
      </c>
      <c r="G334" s="210" t="s">
        <v>352</v>
      </c>
      <c r="H334" s="211">
        <v>31.399999999999999</v>
      </c>
      <c r="I334" s="212"/>
      <c r="J334" s="213">
        <f>ROUND(I334*H334,2)</f>
        <v>0</v>
      </c>
      <c r="K334" s="209" t="s">
        <v>135</v>
      </c>
      <c r="L334" s="47"/>
      <c r="M334" s="214" t="s">
        <v>19</v>
      </c>
      <c r="N334" s="215" t="s">
        <v>43</v>
      </c>
      <c r="O334" s="87"/>
      <c r="P334" s="216">
        <f>O334*H334</f>
        <v>0</v>
      </c>
      <c r="Q334" s="216">
        <v>0.00093000000000000005</v>
      </c>
      <c r="R334" s="216">
        <f>Q334*H334</f>
        <v>0.029201999999999999</v>
      </c>
      <c r="S334" s="216">
        <v>0</v>
      </c>
      <c r="T334" s="217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8" t="s">
        <v>147</v>
      </c>
      <c r="AT334" s="218" t="s">
        <v>131</v>
      </c>
      <c r="AU334" s="218" t="s">
        <v>82</v>
      </c>
      <c r="AY334" s="20" t="s">
        <v>128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20" t="s">
        <v>80</v>
      </c>
      <c r="BK334" s="219">
        <f>ROUND(I334*H334,2)</f>
        <v>0</v>
      </c>
      <c r="BL334" s="20" t="s">
        <v>147</v>
      </c>
      <c r="BM334" s="218" t="s">
        <v>1029</v>
      </c>
    </row>
    <row r="335" s="2" customFormat="1">
      <c r="A335" s="41"/>
      <c r="B335" s="42"/>
      <c r="C335" s="43"/>
      <c r="D335" s="220" t="s">
        <v>137</v>
      </c>
      <c r="E335" s="43"/>
      <c r="F335" s="221" t="s">
        <v>1030</v>
      </c>
      <c r="G335" s="43"/>
      <c r="H335" s="43"/>
      <c r="I335" s="222"/>
      <c r="J335" s="43"/>
      <c r="K335" s="43"/>
      <c r="L335" s="47"/>
      <c r="M335" s="223"/>
      <c r="N335" s="22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137</v>
      </c>
      <c r="AU335" s="20" t="s">
        <v>82</v>
      </c>
    </row>
    <row r="336" s="2" customFormat="1">
      <c r="A336" s="41"/>
      <c r="B336" s="42"/>
      <c r="C336" s="43"/>
      <c r="D336" s="225" t="s">
        <v>139</v>
      </c>
      <c r="E336" s="43"/>
      <c r="F336" s="226" t="s">
        <v>1031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139</v>
      </c>
      <c r="AU336" s="20" t="s">
        <v>82</v>
      </c>
    </row>
    <row r="337" s="14" customFormat="1">
      <c r="A337" s="14"/>
      <c r="B337" s="237"/>
      <c r="C337" s="238"/>
      <c r="D337" s="220" t="s">
        <v>141</v>
      </c>
      <c r="E337" s="239" t="s">
        <v>19</v>
      </c>
      <c r="F337" s="240" t="s">
        <v>1032</v>
      </c>
      <c r="G337" s="238"/>
      <c r="H337" s="241">
        <v>31.399999999999999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141</v>
      </c>
      <c r="AU337" s="247" t="s">
        <v>82</v>
      </c>
      <c r="AV337" s="14" t="s">
        <v>82</v>
      </c>
      <c r="AW337" s="14" t="s">
        <v>33</v>
      </c>
      <c r="AX337" s="14" t="s">
        <v>72</v>
      </c>
      <c r="AY337" s="247" t="s">
        <v>128</v>
      </c>
    </row>
    <row r="338" s="15" customFormat="1">
      <c r="A338" s="15"/>
      <c r="B338" s="248"/>
      <c r="C338" s="249"/>
      <c r="D338" s="220" t="s">
        <v>141</v>
      </c>
      <c r="E338" s="250" t="s">
        <v>19</v>
      </c>
      <c r="F338" s="251" t="s">
        <v>150</v>
      </c>
      <c r="G338" s="249"/>
      <c r="H338" s="252">
        <v>31.399999999999999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141</v>
      </c>
      <c r="AU338" s="258" t="s">
        <v>82</v>
      </c>
      <c r="AV338" s="15" t="s">
        <v>129</v>
      </c>
      <c r="AW338" s="15" t="s">
        <v>33</v>
      </c>
      <c r="AX338" s="15" t="s">
        <v>80</v>
      </c>
      <c r="AY338" s="258" t="s">
        <v>128</v>
      </c>
    </row>
    <row r="339" s="2" customFormat="1" ht="16.5" customHeight="1">
      <c r="A339" s="41"/>
      <c r="B339" s="42"/>
      <c r="C339" s="207" t="s">
        <v>506</v>
      </c>
      <c r="D339" s="207" t="s">
        <v>131</v>
      </c>
      <c r="E339" s="208" t="s">
        <v>1033</v>
      </c>
      <c r="F339" s="209" t="s">
        <v>1034</v>
      </c>
      <c r="G339" s="210" t="s">
        <v>134</v>
      </c>
      <c r="H339" s="211">
        <v>2</v>
      </c>
      <c r="I339" s="212"/>
      <c r="J339" s="213">
        <f>ROUND(I339*H339,2)</f>
        <v>0</v>
      </c>
      <c r="K339" s="209" t="s">
        <v>135</v>
      </c>
      <c r="L339" s="47"/>
      <c r="M339" s="214" t="s">
        <v>19</v>
      </c>
      <c r="N339" s="215" t="s">
        <v>43</v>
      </c>
      <c r="O339" s="87"/>
      <c r="P339" s="216">
        <f>O339*H339</f>
        <v>0</v>
      </c>
      <c r="Q339" s="216">
        <v>0</v>
      </c>
      <c r="R339" s="216">
        <f>Q339*H339</f>
        <v>0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147</v>
      </c>
      <c r="AT339" s="218" t="s">
        <v>131</v>
      </c>
      <c r="AU339" s="218" t="s">
        <v>82</v>
      </c>
      <c r="AY339" s="20" t="s">
        <v>128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80</v>
      </c>
      <c r="BK339" s="219">
        <f>ROUND(I339*H339,2)</f>
        <v>0</v>
      </c>
      <c r="BL339" s="20" t="s">
        <v>147</v>
      </c>
      <c r="BM339" s="218" t="s">
        <v>1035</v>
      </c>
    </row>
    <row r="340" s="2" customFormat="1">
      <c r="A340" s="41"/>
      <c r="B340" s="42"/>
      <c r="C340" s="43"/>
      <c r="D340" s="220" t="s">
        <v>137</v>
      </c>
      <c r="E340" s="43"/>
      <c r="F340" s="221" t="s">
        <v>1036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137</v>
      </c>
      <c r="AU340" s="20" t="s">
        <v>82</v>
      </c>
    </row>
    <row r="341" s="2" customFormat="1">
      <c r="A341" s="41"/>
      <c r="B341" s="42"/>
      <c r="C341" s="43"/>
      <c r="D341" s="225" t="s">
        <v>139</v>
      </c>
      <c r="E341" s="43"/>
      <c r="F341" s="226" t="s">
        <v>1037</v>
      </c>
      <c r="G341" s="43"/>
      <c r="H341" s="43"/>
      <c r="I341" s="222"/>
      <c r="J341" s="43"/>
      <c r="K341" s="43"/>
      <c r="L341" s="47"/>
      <c r="M341" s="223"/>
      <c r="N341" s="224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139</v>
      </c>
      <c r="AU341" s="20" t="s">
        <v>82</v>
      </c>
    </row>
    <row r="342" s="2" customFormat="1" ht="16.5" customHeight="1">
      <c r="A342" s="41"/>
      <c r="B342" s="42"/>
      <c r="C342" s="207" t="s">
        <v>512</v>
      </c>
      <c r="D342" s="207" t="s">
        <v>131</v>
      </c>
      <c r="E342" s="208" t="s">
        <v>1038</v>
      </c>
      <c r="F342" s="209" t="s">
        <v>1039</v>
      </c>
      <c r="G342" s="210" t="s">
        <v>134</v>
      </c>
      <c r="H342" s="211">
        <v>22</v>
      </c>
      <c r="I342" s="212"/>
      <c r="J342" s="213">
        <f>ROUND(I342*H342,2)</f>
        <v>0</v>
      </c>
      <c r="K342" s="209" t="s">
        <v>135</v>
      </c>
      <c r="L342" s="47"/>
      <c r="M342" s="214" t="s">
        <v>19</v>
      </c>
      <c r="N342" s="215" t="s">
        <v>43</v>
      </c>
      <c r="O342" s="87"/>
      <c r="P342" s="216">
        <f>O342*H342</f>
        <v>0</v>
      </c>
      <c r="Q342" s="216">
        <v>0</v>
      </c>
      <c r="R342" s="216">
        <f>Q342*H342</f>
        <v>0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147</v>
      </c>
      <c r="AT342" s="218" t="s">
        <v>131</v>
      </c>
      <c r="AU342" s="218" t="s">
        <v>82</v>
      </c>
      <c r="AY342" s="20" t="s">
        <v>128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80</v>
      </c>
      <c r="BK342" s="219">
        <f>ROUND(I342*H342,2)</f>
        <v>0</v>
      </c>
      <c r="BL342" s="20" t="s">
        <v>147</v>
      </c>
      <c r="BM342" s="218" t="s">
        <v>1040</v>
      </c>
    </row>
    <row r="343" s="2" customFormat="1">
      <c r="A343" s="41"/>
      <c r="B343" s="42"/>
      <c r="C343" s="43"/>
      <c r="D343" s="220" t="s">
        <v>137</v>
      </c>
      <c r="E343" s="43"/>
      <c r="F343" s="221" t="s">
        <v>1041</v>
      </c>
      <c r="G343" s="43"/>
      <c r="H343" s="43"/>
      <c r="I343" s="222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137</v>
      </c>
      <c r="AU343" s="20" t="s">
        <v>82</v>
      </c>
    </row>
    <row r="344" s="2" customFormat="1">
      <c r="A344" s="41"/>
      <c r="B344" s="42"/>
      <c r="C344" s="43"/>
      <c r="D344" s="225" t="s">
        <v>139</v>
      </c>
      <c r="E344" s="43"/>
      <c r="F344" s="226" t="s">
        <v>1042</v>
      </c>
      <c r="G344" s="43"/>
      <c r="H344" s="43"/>
      <c r="I344" s="222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139</v>
      </c>
      <c r="AU344" s="20" t="s">
        <v>82</v>
      </c>
    </row>
    <row r="345" s="14" customFormat="1">
      <c r="A345" s="14"/>
      <c r="B345" s="237"/>
      <c r="C345" s="238"/>
      <c r="D345" s="220" t="s">
        <v>141</v>
      </c>
      <c r="E345" s="239" t="s">
        <v>19</v>
      </c>
      <c r="F345" s="240" t="s">
        <v>1043</v>
      </c>
      <c r="G345" s="238"/>
      <c r="H345" s="241">
        <v>22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141</v>
      </c>
      <c r="AU345" s="247" t="s">
        <v>82</v>
      </c>
      <c r="AV345" s="14" t="s">
        <v>82</v>
      </c>
      <c r="AW345" s="14" t="s">
        <v>33</v>
      </c>
      <c r="AX345" s="14" t="s">
        <v>72</v>
      </c>
      <c r="AY345" s="247" t="s">
        <v>128</v>
      </c>
    </row>
    <row r="346" s="15" customFormat="1">
      <c r="A346" s="15"/>
      <c r="B346" s="248"/>
      <c r="C346" s="249"/>
      <c r="D346" s="220" t="s">
        <v>141</v>
      </c>
      <c r="E346" s="250" t="s">
        <v>19</v>
      </c>
      <c r="F346" s="251" t="s">
        <v>150</v>
      </c>
      <c r="G346" s="249"/>
      <c r="H346" s="252">
        <v>22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141</v>
      </c>
      <c r="AU346" s="258" t="s">
        <v>82</v>
      </c>
      <c r="AV346" s="15" t="s">
        <v>129</v>
      </c>
      <c r="AW346" s="15" t="s">
        <v>33</v>
      </c>
      <c r="AX346" s="15" t="s">
        <v>80</v>
      </c>
      <c r="AY346" s="258" t="s">
        <v>128</v>
      </c>
    </row>
    <row r="347" s="2" customFormat="1" ht="16.5" customHeight="1">
      <c r="A347" s="41"/>
      <c r="B347" s="42"/>
      <c r="C347" s="207" t="s">
        <v>521</v>
      </c>
      <c r="D347" s="207" t="s">
        <v>131</v>
      </c>
      <c r="E347" s="208" t="s">
        <v>1044</v>
      </c>
      <c r="F347" s="209" t="s">
        <v>1045</v>
      </c>
      <c r="G347" s="210" t="s">
        <v>134</v>
      </c>
      <c r="H347" s="211">
        <v>9</v>
      </c>
      <c r="I347" s="212"/>
      <c r="J347" s="213">
        <f>ROUND(I347*H347,2)</f>
        <v>0</v>
      </c>
      <c r="K347" s="209" t="s">
        <v>135</v>
      </c>
      <c r="L347" s="47"/>
      <c r="M347" s="214" t="s">
        <v>19</v>
      </c>
      <c r="N347" s="215" t="s">
        <v>43</v>
      </c>
      <c r="O347" s="87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147</v>
      </c>
      <c r="AT347" s="218" t="s">
        <v>131</v>
      </c>
      <c r="AU347" s="218" t="s">
        <v>82</v>
      </c>
      <c r="AY347" s="20" t="s">
        <v>128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80</v>
      </c>
      <c r="BK347" s="219">
        <f>ROUND(I347*H347,2)</f>
        <v>0</v>
      </c>
      <c r="BL347" s="20" t="s">
        <v>147</v>
      </c>
      <c r="BM347" s="218" t="s">
        <v>1046</v>
      </c>
    </row>
    <row r="348" s="2" customFormat="1">
      <c r="A348" s="41"/>
      <c r="B348" s="42"/>
      <c r="C348" s="43"/>
      <c r="D348" s="220" t="s">
        <v>137</v>
      </c>
      <c r="E348" s="43"/>
      <c r="F348" s="221" t="s">
        <v>1047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137</v>
      </c>
      <c r="AU348" s="20" t="s">
        <v>82</v>
      </c>
    </row>
    <row r="349" s="2" customFormat="1">
      <c r="A349" s="41"/>
      <c r="B349" s="42"/>
      <c r="C349" s="43"/>
      <c r="D349" s="225" t="s">
        <v>139</v>
      </c>
      <c r="E349" s="43"/>
      <c r="F349" s="226" t="s">
        <v>1048</v>
      </c>
      <c r="G349" s="43"/>
      <c r="H349" s="43"/>
      <c r="I349" s="222"/>
      <c r="J349" s="43"/>
      <c r="K349" s="43"/>
      <c r="L349" s="47"/>
      <c r="M349" s="223"/>
      <c r="N349" s="22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139</v>
      </c>
      <c r="AU349" s="20" t="s">
        <v>82</v>
      </c>
    </row>
    <row r="350" s="14" customFormat="1">
      <c r="A350" s="14"/>
      <c r="B350" s="237"/>
      <c r="C350" s="238"/>
      <c r="D350" s="220" t="s">
        <v>141</v>
      </c>
      <c r="E350" s="239" t="s">
        <v>19</v>
      </c>
      <c r="F350" s="240" t="s">
        <v>1049</v>
      </c>
      <c r="G350" s="238"/>
      <c r="H350" s="241">
        <v>9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141</v>
      </c>
      <c r="AU350" s="247" t="s">
        <v>82</v>
      </c>
      <c r="AV350" s="14" t="s">
        <v>82</v>
      </c>
      <c r="AW350" s="14" t="s">
        <v>33</v>
      </c>
      <c r="AX350" s="14" t="s">
        <v>72</v>
      </c>
      <c r="AY350" s="247" t="s">
        <v>128</v>
      </c>
    </row>
    <row r="351" s="15" customFormat="1">
      <c r="A351" s="15"/>
      <c r="B351" s="248"/>
      <c r="C351" s="249"/>
      <c r="D351" s="220" t="s">
        <v>141</v>
      </c>
      <c r="E351" s="250" t="s">
        <v>19</v>
      </c>
      <c r="F351" s="251" t="s">
        <v>150</v>
      </c>
      <c r="G351" s="249"/>
      <c r="H351" s="252">
        <v>9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141</v>
      </c>
      <c r="AU351" s="258" t="s">
        <v>82</v>
      </c>
      <c r="AV351" s="15" t="s">
        <v>129</v>
      </c>
      <c r="AW351" s="15" t="s">
        <v>33</v>
      </c>
      <c r="AX351" s="15" t="s">
        <v>80</v>
      </c>
      <c r="AY351" s="258" t="s">
        <v>128</v>
      </c>
    </row>
    <row r="352" s="2" customFormat="1" ht="21.75" customHeight="1">
      <c r="A352" s="41"/>
      <c r="B352" s="42"/>
      <c r="C352" s="207" t="s">
        <v>527</v>
      </c>
      <c r="D352" s="207" t="s">
        <v>131</v>
      </c>
      <c r="E352" s="208" t="s">
        <v>1050</v>
      </c>
      <c r="F352" s="209" t="s">
        <v>1051</v>
      </c>
      <c r="G352" s="210" t="s">
        <v>134</v>
      </c>
      <c r="H352" s="211">
        <v>16</v>
      </c>
      <c r="I352" s="212"/>
      <c r="J352" s="213">
        <f>ROUND(I352*H352,2)</f>
        <v>0</v>
      </c>
      <c r="K352" s="209" t="s">
        <v>135</v>
      </c>
      <c r="L352" s="47"/>
      <c r="M352" s="214" t="s">
        <v>19</v>
      </c>
      <c r="N352" s="215" t="s">
        <v>43</v>
      </c>
      <c r="O352" s="87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18" t="s">
        <v>147</v>
      </c>
      <c r="AT352" s="218" t="s">
        <v>131</v>
      </c>
      <c r="AU352" s="218" t="s">
        <v>82</v>
      </c>
      <c r="AY352" s="20" t="s">
        <v>128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20" t="s">
        <v>80</v>
      </c>
      <c r="BK352" s="219">
        <f>ROUND(I352*H352,2)</f>
        <v>0</v>
      </c>
      <c r="BL352" s="20" t="s">
        <v>147</v>
      </c>
      <c r="BM352" s="218" t="s">
        <v>1052</v>
      </c>
    </row>
    <row r="353" s="2" customFormat="1">
      <c r="A353" s="41"/>
      <c r="B353" s="42"/>
      <c r="C353" s="43"/>
      <c r="D353" s="220" t="s">
        <v>137</v>
      </c>
      <c r="E353" s="43"/>
      <c r="F353" s="221" t="s">
        <v>1053</v>
      </c>
      <c r="G353" s="43"/>
      <c r="H353" s="43"/>
      <c r="I353" s="222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137</v>
      </c>
      <c r="AU353" s="20" t="s">
        <v>82</v>
      </c>
    </row>
    <row r="354" s="2" customFormat="1">
      <c r="A354" s="41"/>
      <c r="B354" s="42"/>
      <c r="C354" s="43"/>
      <c r="D354" s="225" t="s">
        <v>139</v>
      </c>
      <c r="E354" s="43"/>
      <c r="F354" s="226" t="s">
        <v>1054</v>
      </c>
      <c r="G354" s="43"/>
      <c r="H354" s="43"/>
      <c r="I354" s="222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139</v>
      </c>
      <c r="AU354" s="20" t="s">
        <v>82</v>
      </c>
    </row>
    <row r="355" s="14" customFormat="1">
      <c r="A355" s="14"/>
      <c r="B355" s="237"/>
      <c r="C355" s="238"/>
      <c r="D355" s="220" t="s">
        <v>141</v>
      </c>
      <c r="E355" s="239" t="s">
        <v>19</v>
      </c>
      <c r="F355" s="240" t="s">
        <v>1055</v>
      </c>
      <c r="G355" s="238"/>
      <c r="H355" s="241">
        <v>16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141</v>
      </c>
      <c r="AU355" s="247" t="s">
        <v>82</v>
      </c>
      <c r="AV355" s="14" t="s">
        <v>82</v>
      </c>
      <c r="AW355" s="14" t="s">
        <v>33</v>
      </c>
      <c r="AX355" s="14" t="s">
        <v>72</v>
      </c>
      <c r="AY355" s="247" t="s">
        <v>128</v>
      </c>
    </row>
    <row r="356" s="15" customFormat="1">
      <c r="A356" s="15"/>
      <c r="B356" s="248"/>
      <c r="C356" s="249"/>
      <c r="D356" s="220" t="s">
        <v>141</v>
      </c>
      <c r="E356" s="250" t="s">
        <v>19</v>
      </c>
      <c r="F356" s="251" t="s">
        <v>150</v>
      </c>
      <c r="G356" s="249"/>
      <c r="H356" s="252">
        <v>16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141</v>
      </c>
      <c r="AU356" s="258" t="s">
        <v>82</v>
      </c>
      <c r="AV356" s="15" t="s">
        <v>129</v>
      </c>
      <c r="AW356" s="15" t="s">
        <v>33</v>
      </c>
      <c r="AX356" s="15" t="s">
        <v>80</v>
      </c>
      <c r="AY356" s="258" t="s">
        <v>128</v>
      </c>
    </row>
    <row r="357" s="2" customFormat="1" ht="16.5" customHeight="1">
      <c r="A357" s="41"/>
      <c r="B357" s="42"/>
      <c r="C357" s="270" t="s">
        <v>533</v>
      </c>
      <c r="D357" s="270" t="s">
        <v>387</v>
      </c>
      <c r="E357" s="271" t="s">
        <v>1056</v>
      </c>
      <c r="F357" s="272" t="s">
        <v>1057</v>
      </c>
      <c r="G357" s="273" t="s">
        <v>134</v>
      </c>
      <c r="H357" s="274">
        <v>3</v>
      </c>
      <c r="I357" s="275"/>
      <c r="J357" s="276">
        <f>ROUND(I357*H357,2)</f>
        <v>0</v>
      </c>
      <c r="K357" s="272" t="s">
        <v>353</v>
      </c>
      <c r="L357" s="277"/>
      <c r="M357" s="278" t="s">
        <v>19</v>
      </c>
      <c r="N357" s="279" t="s">
        <v>43</v>
      </c>
      <c r="O357" s="87"/>
      <c r="P357" s="216">
        <f>O357*H357</f>
        <v>0</v>
      </c>
      <c r="Q357" s="216">
        <v>0.00085999999999999998</v>
      </c>
      <c r="R357" s="216">
        <f>Q357*H357</f>
        <v>0.0025799999999999998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390</v>
      </c>
      <c r="AT357" s="218" t="s">
        <v>387</v>
      </c>
      <c r="AU357" s="218" t="s">
        <v>82</v>
      </c>
      <c r="AY357" s="20" t="s">
        <v>128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80</v>
      </c>
      <c r="BK357" s="219">
        <f>ROUND(I357*H357,2)</f>
        <v>0</v>
      </c>
      <c r="BL357" s="20" t="s">
        <v>147</v>
      </c>
      <c r="BM357" s="218" t="s">
        <v>1058</v>
      </c>
    </row>
    <row r="358" s="2" customFormat="1">
      <c r="A358" s="41"/>
      <c r="B358" s="42"/>
      <c r="C358" s="43"/>
      <c r="D358" s="220" t="s">
        <v>137</v>
      </c>
      <c r="E358" s="43"/>
      <c r="F358" s="221" t="s">
        <v>1057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137</v>
      </c>
      <c r="AU358" s="20" t="s">
        <v>82</v>
      </c>
    </row>
    <row r="359" s="2" customFormat="1" ht="16.5" customHeight="1">
      <c r="A359" s="41"/>
      <c r="B359" s="42"/>
      <c r="C359" s="270" t="s">
        <v>539</v>
      </c>
      <c r="D359" s="270" t="s">
        <v>387</v>
      </c>
      <c r="E359" s="271" t="s">
        <v>1059</v>
      </c>
      <c r="F359" s="272" t="s">
        <v>1060</v>
      </c>
      <c r="G359" s="273" t="s">
        <v>134</v>
      </c>
      <c r="H359" s="274">
        <v>1</v>
      </c>
      <c r="I359" s="275"/>
      <c r="J359" s="276">
        <f>ROUND(I359*H359,2)</f>
        <v>0</v>
      </c>
      <c r="K359" s="272" t="s">
        <v>353</v>
      </c>
      <c r="L359" s="277"/>
      <c r="M359" s="278" t="s">
        <v>19</v>
      </c>
      <c r="N359" s="279" t="s">
        <v>43</v>
      </c>
      <c r="O359" s="87"/>
      <c r="P359" s="216">
        <f>O359*H359</f>
        <v>0</v>
      </c>
      <c r="Q359" s="216">
        <v>0.00097000000000000005</v>
      </c>
      <c r="R359" s="216">
        <f>Q359*H359</f>
        <v>0.00097000000000000005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390</v>
      </c>
      <c r="AT359" s="218" t="s">
        <v>387</v>
      </c>
      <c r="AU359" s="218" t="s">
        <v>82</v>
      </c>
      <c r="AY359" s="20" t="s">
        <v>128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20" t="s">
        <v>80</v>
      </c>
      <c r="BK359" s="219">
        <f>ROUND(I359*H359,2)</f>
        <v>0</v>
      </c>
      <c r="BL359" s="20" t="s">
        <v>147</v>
      </c>
      <c r="BM359" s="218" t="s">
        <v>1061</v>
      </c>
    </row>
    <row r="360" s="2" customFormat="1">
      <c r="A360" s="41"/>
      <c r="B360" s="42"/>
      <c r="C360" s="43"/>
      <c r="D360" s="220" t="s">
        <v>137</v>
      </c>
      <c r="E360" s="43"/>
      <c r="F360" s="221" t="s">
        <v>1060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137</v>
      </c>
      <c r="AU360" s="20" t="s">
        <v>82</v>
      </c>
    </row>
    <row r="361" s="2" customFormat="1" ht="24.15" customHeight="1">
      <c r="A361" s="41"/>
      <c r="B361" s="42"/>
      <c r="C361" s="270" t="s">
        <v>545</v>
      </c>
      <c r="D361" s="270" t="s">
        <v>387</v>
      </c>
      <c r="E361" s="271" t="s">
        <v>1062</v>
      </c>
      <c r="F361" s="272" t="s">
        <v>1063</v>
      </c>
      <c r="G361" s="273" t="s">
        <v>134</v>
      </c>
      <c r="H361" s="274">
        <v>2</v>
      </c>
      <c r="I361" s="275"/>
      <c r="J361" s="276">
        <f>ROUND(I361*H361,2)</f>
        <v>0</v>
      </c>
      <c r="K361" s="272" t="s">
        <v>353</v>
      </c>
      <c r="L361" s="277"/>
      <c r="M361" s="278" t="s">
        <v>19</v>
      </c>
      <c r="N361" s="279" t="s">
        <v>43</v>
      </c>
      <c r="O361" s="87"/>
      <c r="P361" s="216">
        <f>O361*H361</f>
        <v>0</v>
      </c>
      <c r="Q361" s="216">
        <v>0.00021000000000000001</v>
      </c>
      <c r="R361" s="216">
        <f>Q361*H361</f>
        <v>0.00042000000000000002</v>
      </c>
      <c r="S361" s="216">
        <v>0</v>
      </c>
      <c r="T361" s="217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18" t="s">
        <v>390</v>
      </c>
      <c r="AT361" s="218" t="s">
        <v>387</v>
      </c>
      <c r="AU361" s="218" t="s">
        <v>82</v>
      </c>
      <c r="AY361" s="20" t="s">
        <v>128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20" t="s">
        <v>80</v>
      </c>
      <c r="BK361" s="219">
        <f>ROUND(I361*H361,2)</f>
        <v>0</v>
      </c>
      <c r="BL361" s="20" t="s">
        <v>147</v>
      </c>
      <c r="BM361" s="218" t="s">
        <v>1064</v>
      </c>
    </row>
    <row r="362" s="2" customFormat="1">
      <c r="A362" s="41"/>
      <c r="B362" s="42"/>
      <c r="C362" s="43"/>
      <c r="D362" s="220" t="s">
        <v>137</v>
      </c>
      <c r="E362" s="43"/>
      <c r="F362" s="221" t="s">
        <v>1063</v>
      </c>
      <c r="G362" s="43"/>
      <c r="H362" s="43"/>
      <c r="I362" s="222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137</v>
      </c>
      <c r="AU362" s="20" t="s">
        <v>82</v>
      </c>
    </row>
    <row r="363" s="2" customFormat="1" ht="24.15" customHeight="1">
      <c r="A363" s="41"/>
      <c r="B363" s="42"/>
      <c r="C363" s="270" t="s">
        <v>553</v>
      </c>
      <c r="D363" s="270" t="s">
        <v>387</v>
      </c>
      <c r="E363" s="271" t="s">
        <v>1065</v>
      </c>
      <c r="F363" s="272" t="s">
        <v>1066</v>
      </c>
      <c r="G363" s="273" t="s">
        <v>134</v>
      </c>
      <c r="H363" s="274">
        <v>5</v>
      </c>
      <c r="I363" s="275"/>
      <c r="J363" s="276">
        <f>ROUND(I363*H363,2)</f>
        <v>0</v>
      </c>
      <c r="K363" s="272" t="s">
        <v>353</v>
      </c>
      <c r="L363" s="277"/>
      <c r="M363" s="278" t="s">
        <v>19</v>
      </c>
      <c r="N363" s="279" t="s">
        <v>43</v>
      </c>
      <c r="O363" s="87"/>
      <c r="P363" s="216">
        <f>O363*H363</f>
        <v>0</v>
      </c>
      <c r="Q363" s="216">
        <v>0.00013999999999999999</v>
      </c>
      <c r="R363" s="216">
        <f>Q363*H363</f>
        <v>0.00069999999999999988</v>
      </c>
      <c r="S363" s="216">
        <v>0</v>
      </c>
      <c r="T363" s="21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8" t="s">
        <v>390</v>
      </c>
      <c r="AT363" s="218" t="s">
        <v>387</v>
      </c>
      <c r="AU363" s="218" t="s">
        <v>82</v>
      </c>
      <c r="AY363" s="20" t="s">
        <v>128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20" t="s">
        <v>80</v>
      </c>
      <c r="BK363" s="219">
        <f>ROUND(I363*H363,2)</f>
        <v>0</v>
      </c>
      <c r="BL363" s="20" t="s">
        <v>147</v>
      </c>
      <c r="BM363" s="218" t="s">
        <v>1067</v>
      </c>
    </row>
    <row r="364" s="2" customFormat="1">
      <c r="A364" s="41"/>
      <c r="B364" s="42"/>
      <c r="C364" s="43"/>
      <c r="D364" s="220" t="s">
        <v>137</v>
      </c>
      <c r="E364" s="43"/>
      <c r="F364" s="221" t="s">
        <v>1066</v>
      </c>
      <c r="G364" s="43"/>
      <c r="H364" s="43"/>
      <c r="I364" s="222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137</v>
      </c>
      <c r="AU364" s="20" t="s">
        <v>82</v>
      </c>
    </row>
    <row r="365" s="2" customFormat="1" ht="24.15" customHeight="1">
      <c r="A365" s="41"/>
      <c r="B365" s="42"/>
      <c r="C365" s="270" t="s">
        <v>562</v>
      </c>
      <c r="D365" s="270" t="s">
        <v>387</v>
      </c>
      <c r="E365" s="271" t="s">
        <v>1068</v>
      </c>
      <c r="F365" s="272" t="s">
        <v>1069</v>
      </c>
      <c r="G365" s="273" t="s">
        <v>134</v>
      </c>
      <c r="H365" s="274">
        <v>8</v>
      </c>
      <c r="I365" s="275"/>
      <c r="J365" s="276">
        <f>ROUND(I365*H365,2)</f>
        <v>0</v>
      </c>
      <c r="K365" s="272" t="s">
        <v>353</v>
      </c>
      <c r="L365" s="277"/>
      <c r="M365" s="278" t="s">
        <v>19</v>
      </c>
      <c r="N365" s="279" t="s">
        <v>43</v>
      </c>
      <c r="O365" s="87"/>
      <c r="P365" s="216">
        <f>O365*H365</f>
        <v>0</v>
      </c>
      <c r="Q365" s="216">
        <v>0.00033</v>
      </c>
      <c r="R365" s="216">
        <f>Q365*H365</f>
        <v>0.00264</v>
      </c>
      <c r="S365" s="216">
        <v>0</v>
      </c>
      <c r="T365" s="217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8" t="s">
        <v>390</v>
      </c>
      <c r="AT365" s="218" t="s">
        <v>387</v>
      </c>
      <c r="AU365" s="218" t="s">
        <v>82</v>
      </c>
      <c r="AY365" s="20" t="s">
        <v>128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20" t="s">
        <v>80</v>
      </c>
      <c r="BK365" s="219">
        <f>ROUND(I365*H365,2)</f>
        <v>0</v>
      </c>
      <c r="BL365" s="20" t="s">
        <v>147</v>
      </c>
      <c r="BM365" s="218" t="s">
        <v>1070</v>
      </c>
    </row>
    <row r="366" s="2" customFormat="1">
      <c r="A366" s="41"/>
      <c r="B366" s="42"/>
      <c r="C366" s="43"/>
      <c r="D366" s="220" t="s">
        <v>137</v>
      </c>
      <c r="E366" s="43"/>
      <c r="F366" s="221" t="s">
        <v>1069</v>
      </c>
      <c r="G366" s="43"/>
      <c r="H366" s="43"/>
      <c r="I366" s="222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137</v>
      </c>
      <c r="AU366" s="20" t="s">
        <v>82</v>
      </c>
    </row>
    <row r="367" s="2" customFormat="1" ht="21.75" customHeight="1">
      <c r="A367" s="41"/>
      <c r="B367" s="42"/>
      <c r="C367" s="270" t="s">
        <v>568</v>
      </c>
      <c r="D367" s="270" t="s">
        <v>387</v>
      </c>
      <c r="E367" s="271" t="s">
        <v>1071</v>
      </c>
      <c r="F367" s="272" t="s">
        <v>1072</v>
      </c>
      <c r="G367" s="273" t="s">
        <v>134</v>
      </c>
      <c r="H367" s="274">
        <v>3</v>
      </c>
      <c r="I367" s="275"/>
      <c r="J367" s="276">
        <f>ROUND(I367*H367,2)</f>
        <v>0</v>
      </c>
      <c r="K367" s="272" t="s">
        <v>353</v>
      </c>
      <c r="L367" s="277"/>
      <c r="M367" s="278" t="s">
        <v>19</v>
      </c>
      <c r="N367" s="279" t="s">
        <v>43</v>
      </c>
      <c r="O367" s="87"/>
      <c r="P367" s="216">
        <f>O367*H367</f>
        <v>0</v>
      </c>
      <c r="Q367" s="216">
        <v>0.00029999999999999997</v>
      </c>
      <c r="R367" s="216">
        <f>Q367*H367</f>
        <v>0.00089999999999999998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390</v>
      </c>
      <c r="AT367" s="218" t="s">
        <v>387</v>
      </c>
      <c r="AU367" s="218" t="s">
        <v>82</v>
      </c>
      <c r="AY367" s="20" t="s">
        <v>128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20" t="s">
        <v>80</v>
      </c>
      <c r="BK367" s="219">
        <f>ROUND(I367*H367,2)</f>
        <v>0</v>
      </c>
      <c r="BL367" s="20" t="s">
        <v>147</v>
      </c>
      <c r="BM367" s="218" t="s">
        <v>1073</v>
      </c>
    </row>
    <row r="368" s="2" customFormat="1">
      <c r="A368" s="41"/>
      <c r="B368" s="42"/>
      <c r="C368" s="43"/>
      <c r="D368" s="220" t="s">
        <v>137</v>
      </c>
      <c r="E368" s="43"/>
      <c r="F368" s="221" t="s">
        <v>1072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137</v>
      </c>
      <c r="AU368" s="20" t="s">
        <v>82</v>
      </c>
    </row>
    <row r="369" s="2" customFormat="1" ht="21.75" customHeight="1">
      <c r="A369" s="41"/>
      <c r="B369" s="42"/>
      <c r="C369" s="270" t="s">
        <v>574</v>
      </c>
      <c r="D369" s="270" t="s">
        <v>387</v>
      </c>
      <c r="E369" s="271" t="s">
        <v>1074</v>
      </c>
      <c r="F369" s="272" t="s">
        <v>1075</v>
      </c>
      <c r="G369" s="273" t="s">
        <v>134</v>
      </c>
      <c r="H369" s="274">
        <v>1</v>
      </c>
      <c r="I369" s="275"/>
      <c r="J369" s="276">
        <f>ROUND(I369*H369,2)</f>
        <v>0</v>
      </c>
      <c r="K369" s="272" t="s">
        <v>353</v>
      </c>
      <c r="L369" s="277"/>
      <c r="M369" s="278" t="s">
        <v>19</v>
      </c>
      <c r="N369" s="279" t="s">
        <v>43</v>
      </c>
      <c r="O369" s="87"/>
      <c r="P369" s="216">
        <f>O369*H369</f>
        <v>0</v>
      </c>
      <c r="Q369" s="216">
        <v>0.01</v>
      </c>
      <c r="R369" s="216">
        <f>Q369*H369</f>
        <v>0.01</v>
      </c>
      <c r="S369" s="216">
        <v>0</v>
      </c>
      <c r="T369" s="21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8" t="s">
        <v>390</v>
      </c>
      <c r="AT369" s="218" t="s">
        <v>387</v>
      </c>
      <c r="AU369" s="218" t="s">
        <v>82</v>
      </c>
      <c r="AY369" s="20" t="s">
        <v>128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20" t="s">
        <v>80</v>
      </c>
      <c r="BK369" s="219">
        <f>ROUND(I369*H369,2)</f>
        <v>0</v>
      </c>
      <c r="BL369" s="20" t="s">
        <v>147</v>
      </c>
      <c r="BM369" s="218" t="s">
        <v>1076</v>
      </c>
    </row>
    <row r="370" s="2" customFormat="1">
      <c r="A370" s="41"/>
      <c r="B370" s="42"/>
      <c r="C370" s="43"/>
      <c r="D370" s="220" t="s">
        <v>137</v>
      </c>
      <c r="E370" s="43"/>
      <c r="F370" s="221" t="s">
        <v>1075</v>
      </c>
      <c r="G370" s="43"/>
      <c r="H370" s="43"/>
      <c r="I370" s="222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137</v>
      </c>
      <c r="AU370" s="20" t="s">
        <v>82</v>
      </c>
    </row>
    <row r="371" s="2" customFormat="1" ht="24.15" customHeight="1">
      <c r="A371" s="41"/>
      <c r="B371" s="42"/>
      <c r="C371" s="207" t="s">
        <v>581</v>
      </c>
      <c r="D371" s="207" t="s">
        <v>131</v>
      </c>
      <c r="E371" s="208" t="s">
        <v>1077</v>
      </c>
      <c r="F371" s="209" t="s">
        <v>1078</v>
      </c>
      <c r="G371" s="210" t="s">
        <v>134</v>
      </c>
      <c r="H371" s="211">
        <v>2</v>
      </c>
      <c r="I371" s="212"/>
      <c r="J371" s="213">
        <f>ROUND(I371*H371,2)</f>
        <v>0</v>
      </c>
      <c r="K371" s="209" t="s">
        <v>135</v>
      </c>
      <c r="L371" s="47"/>
      <c r="M371" s="214" t="s">
        <v>19</v>
      </c>
      <c r="N371" s="215" t="s">
        <v>43</v>
      </c>
      <c r="O371" s="87"/>
      <c r="P371" s="216">
        <f>O371*H371</f>
        <v>0</v>
      </c>
      <c r="Q371" s="216">
        <v>0</v>
      </c>
      <c r="R371" s="216">
        <f>Q371*H371</f>
        <v>0</v>
      </c>
      <c r="S371" s="216">
        <v>0.029610000000000001</v>
      </c>
      <c r="T371" s="217">
        <f>S371*H371</f>
        <v>0.059220000000000002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147</v>
      </c>
      <c r="AT371" s="218" t="s">
        <v>131</v>
      </c>
      <c r="AU371" s="218" t="s">
        <v>82</v>
      </c>
      <c r="AY371" s="20" t="s">
        <v>128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80</v>
      </c>
      <c r="BK371" s="219">
        <f>ROUND(I371*H371,2)</f>
        <v>0</v>
      </c>
      <c r="BL371" s="20" t="s">
        <v>147</v>
      </c>
      <c r="BM371" s="218" t="s">
        <v>1079</v>
      </c>
    </row>
    <row r="372" s="2" customFormat="1">
      <c r="A372" s="41"/>
      <c r="B372" s="42"/>
      <c r="C372" s="43"/>
      <c r="D372" s="220" t="s">
        <v>137</v>
      </c>
      <c r="E372" s="43"/>
      <c r="F372" s="221" t="s">
        <v>1080</v>
      </c>
      <c r="G372" s="43"/>
      <c r="H372" s="43"/>
      <c r="I372" s="222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137</v>
      </c>
      <c r="AU372" s="20" t="s">
        <v>82</v>
      </c>
    </row>
    <row r="373" s="2" customFormat="1">
      <c r="A373" s="41"/>
      <c r="B373" s="42"/>
      <c r="C373" s="43"/>
      <c r="D373" s="225" t="s">
        <v>139</v>
      </c>
      <c r="E373" s="43"/>
      <c r="F373" s="226" t="s">
        <v>1081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139</v>
      </c>
      <c r="AU373" s="20" t="s">
        <v>82</v>
      </c>
    </row>
    <row r="374" s="2" customFormat="1" ht="24.15" customHeight="1">
      <c r="A374" s="41"/>
      <c r="B374" s="42"/>
      <c r="C374" s="207" t="s">
        <v>588</v>
      </c>
      <c r="D374" s="207" t="s">
        <v>131</v>
      </c>
      <c r="E374" s="208" t="s">
        <v>1082</v>
      </c>
      <c r="F374" s="209" t="s">
        <v>1083</v>
      </c>
      <c r="G374" s="210" t="s">
        <v>134</v>
      </c>
      <c r="H374" s="211">
        <v>1</v>
      </c>
      <c r="I374" s="212"/>
      <c r="J374" s="213">
        <f>ROUND(I374*H374,2)</f>
        <v>0</v>
      </c>
      <c r="K374" s="209" t="s">
        <v>353</v>
      </c>
      <c r="L374" s="47"/>
      <c r="M374" s="214" t="s">
        <v>19</v>
      </c>
      <c r="N374" s="215" t="s">
        <v>43</v>
      </c>
      <c r="O374" s="87"/>
      <c r="P374" s="216">
        <f>O374*H374</f>
        <v>0</v>
      </c>
      <c r="Q374" s="216">
        <v>0.00034000000000000002</v>
      </c>
      <c r="R374" s="216">
        <f>Q374*H374</f>
        <v>0.00034000000000000002</v>
      </c>
      <c r="S374" s="216">
        <v>0</v>
      </c>
      <c r="T374" s="21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8" t="s">
        <v>147</v>
      </c>
      <c r="AT374" s="218" t="s">
        <v>131</v>
      </c>
      <c r="AU374" s="218" t="s">
        <v>82</v>
      </c>
      <c r="AY374" s="20" t="s">
        <v>128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20" t="s">
        <v>80</v>
      </c>
      <c r="BK374" s="219">
        <f>ROUND(I374*H374,2)</f>
        <v>0</v>
      </c>
      <c r="BL374" s="20" t="s">
        <v>147</v>
      </c>
      <c r="BM374" s="218" t="s">
        <v>1084</v>
      </c>
    </row>
    <row r="375" s="2" customFormat="1">
      <c r="A375" s="41"/>
      <c r="B375" s="42"/>
      <c r="C375" s="43"/>
      <c r="D375" s="220" t="s">
        <v>137</v>
      </c>
      <c r="E375" s="43"/>
      <c r="F375" s="221" t="s">
        <v>1085</v>
      </c>
      <c r="G375" s="43"/>
      <c r="H375" s="43"/>
      <c r="I375" s="222"/>
      <c r="J375" s="43"/>
      <c r="K375" s="43"/>
      <c r="L375" s="47"/>
      <c r="M375" s="223"/>
      <c r="N375" s="22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137</v>
      </c>
      <c r="AU375" s="20" t="s">
        <v>82</v>
      </c>
    </row>
    <row r="376" s="2" customFormat="1" ht="21.75" customHeight="1">
      <c r="A376" s="41"/>
      <c r="B376" s="42"/>
      <c r="C376" s="207" t="s">
        <v>594</v>
      </c>
      <c r="D376" s="207" t="s">
        <v>131</v>
      </c>
      <c r="E376" s="208" t="s">
        <v>1086</v>
      </c>
      <c r="F376" s="209" t="s">
        <v>1087</v>
      </c>
      <c r="G376" s="210" t="s">
        <v>134</v>
      </c>
      <c r="H376" s="211">
        <v>2</v>
      </c>
      <c r="I376" s="212"/>
      <c r="J376" s="213">
        <f>ROUND(I376*H376,2)</f>
        <v>0</v>
      </c>
      <c r="K376" s="209" t="s">
        <v>135</v>
      </c>
      <c r="L376" s="47"/>
      <c r="M376" s="214" t="s">
        <v>19</v>
      </c>
      <c r="N376" s="215" t="s">
        <v>43</v>
      </c>
      <c r="O376" s="87"/>
      <c r="P376" s="216">
        <f>O376*H376</f>
        <v>0</v>
      </c>
      <c r="Q376" s="216">
        <v>6.0000000000000002E-05</v>
      </c>
      <c r="R376" s="216">
        <f>Q376*H376</f>
        <v>0.00012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147</v>
      </c>
      <c r="AT376" s="218" t="s">
        <v>131</v>
      </c>
      <c r="AU376" s="218" t="s">
        <v>82</v>
      </c>
      <c r="AY376" s="20" t="s">
        <v>128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80</v>
      </c>
      <c r="BK376" s="219">
        <f>ROUND(I376*H376,2)</f>
        <v>0</v>
      </c>
      <c r="BL376" s="20" t="s">
        <v>147</v>
      </c>
      <c r="BM376" s="218" t="s">
        <v>1088</v>
      </c>
    </row>
    <row r="377" s="2" customFormat="1">
      <c r="A377" s="41"/>
      <c r="B377" s="42"/>
      <c r="C377" s="43"/>
      <c r="D377" s="220" t="s">
        <v>137</v>
      </c>
      <c r="E377" s="43"/>
      <c r="F377" s="221" t="s">
        <v>1089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137</v>
      </c>
      <c r="AU377" s="20" t="s">
        <v>82</v>
      </c>
    </row>
    <row r="378" s="2" customFormat="1">
      <c r="A378" s="41"/>
      <c r="B378" s="42"/>
      <c r="C378" s="43"/>
      <c r="D378" s="225" t="s">
        <v>139</v>
      </c>
      <c r="E378" s="43"/>
      <c r="F378" s="226" t="s">
        <v>1090</v>
      </c>
      <c r="G378" s="43"/>
      <c r="H378" s="43"/>
      <c r="I378" s="222"/>
      <c r="J378" s="43"/>
      <c r="K378" s="43"/>
      <c r="L378" s="47"/>
      <c r="M378" s="223"/>
      <c r="N378" s="224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139</v>
      </c>
      <c r="AU378" s="20" t="s">
        <v>82</v>
      </c>
    </row>
    <row r="379" s="13" customFormat="1">
      <c r="A379" s="13"/>
      <c r="B379" s="227"/>
      <c r="C379" s="228"/>
      <c r="D379" s="220" t="s">
        <v>141</v>
      </c>
      <c r="E379" s="229" t="s">
        <v>19</v>
      </c>
      <c r="F379" s="230" t="s">
        <v>1091</v>
      </c>
      <c r="G379" s="228"/>
      <c r="H379" s="229" t="s">
        <v>19</v>
      </c>
      <c r="I379" s="231"/>
      <c r="J379" s="228"/>
      <c r="K379" s="228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141</v>
      </c>
      <c r="AU379" s="236" t="s">
        <v>82</v>
      </c>
      <c r="AV379" s="13" t="s">
        <v>80</v>
      </c>
      <c r="AW379" s="13" t="s">
        <v>33</v>
      </c>
      <c r="AX379" s="13" t="s">
        <v>72</v>
      </c>
      <c r="AY379" s="236" t="s">
        <v>128</v>
      </c>
    </row>
    <row r="380" s="14" customFormat="1">
      <c r="A380" s="14"/>
      <c r="B380" s="237"/>
      <c r="C380" s="238"/>
      <c r="D380" s="220" t="s">
        <v>141</v>
      </c>
      <c r="E380" s="239" t="s">
        <v>19</v>
      </c>
      <c r="F380" s="240" t="s">
        <v>82</v>
      </c>
      <c r="G380" s="238"/>
      <c r="H380" s="241">
        <v>2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7" t="s">
        <v>141</v>
      </c>
      <c r="AU380" s="247" t="s">
        <v>82</v>
      </c>
      <c r="AV380" s="14" t="s">
        <v>82</v>
      </c>
      <c r="AW380" s="14" t="s">
        <v>33</v>
      </c>
      <c r="AX380" s="14" t="s">
        <v>80</v>
      </c>
      <c r="AY380" s="247" t="s">
        <v>128</v>
      </c>
    </row>
    <row r="381" s="2" customFormat="1" ht="16.5" customHeight="1">
      <c r="A381" s="41"/>
      <c r="B381" s="42"/>
      <c r="C381" s="270" t="s">
        <v>600</v>
      </c>
      <c r="D381" s="270" t="s">
        <v>387</v>
      </c>
      <c r="E381" s="271" t="s">
        <v>1092</v>
      </c>
      <c r="F381" s="272" t="s">
        <v>1093</v>
      </c>
      <c r="G381" s="273" t="s">
        <v>134</v>
      </c>
      <c r="H381" s="274">
        <v>2</v>
      </c>
      <c r="I381" s="275"/>
      <c r="J381" s="276">
        <f>ROUND(I381*H381,2)</f>
        <v>0</v>
      </c>
      <c r="K381" s="272" t="s">
        <v>135</v>
      </c>
      <c r="L381" s="277"/>
      <c r="M381" s="278" t="s">
        <v>19</v>
      </c>
      <c r="N381" s="279" t="s">
        <v>43</v>
      </c>
      <c r="O381" s="87"/>
      <c r="P381" s="216">
        <f>O381*H381</f>
        <v>0</v>
      </c>
      <c r="Q381" s="216">
        <v>0.00038000000000000002</v>
      </c>
      <c r="R381" s="216">
        <f>Q381*H381</f>
        <v>0.00076000000000000004</v>
      </c>
      <c r="S381" s="216">
        <v>0</v>
      </c>
      <c r="T381" s="217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18" t="s">
        <v>390</v>
      </c>
      <c r="AT381" s="218" t="s">
        <v>387</v>
      </c>
      <c r="AU381" s="218" t="s">
        <v>82</v>
      </c>
      <c r="AY381" s="20" t="s">
        <v>128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20" t="s">
        <v>80</v>
      </c>
      <c r="BK381" s="219">
        <f>ROUND(I381*H381,2)</f>
        <v>0</v>
      </c>
      <c r="BL381" s="20" t="s">
        <v>147</v>
      </c>
      <c r="BM381" s="218" t="s">
        <v>1094</v>
      </c>
    </row>
    <row r="382" s="2" customFormat="1">
      <c r="A382" s="41"/>
      <c r="B382" s="42"/>
      <c r="C382" s="43"/>
      <c r="D382" s="220" t="s">
        <v>137</v>
      </c>
      <c r="E382" s="43"/>
      <c r="F382" s="221" t="s">
        <v>1093</v>
      </c>
      <c r="G382" s="43"/>
      <c r="H382" s="43"/>
      <c r="I382" s="222"/>
      <c r="J382" s="43"/>
      <c r="K382" s="43"/>
      <c r="L382" s="47"/>
      <c r="M382" s="223"/>
      <c r="N382" s="22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137</v>
      </c>
      <c r="AU382" s="20" t="s">
        <v>82</v>
      </c>
    </row>
    <row r="383" s="13" customFormat="1">
      <c r="A383" s="13"/>
      <c r="B383" s="227"/>
      <c r="C383" s="228"/>
      <c r="D383" s="220" t="s">
        <v>141</v>
      </c>
      <c r="E383" s="229" t="s">
        <v>19</v>
      </c>
      <c r="F383" s="230" t="s">
        <v>1095</v>
      </c>
      <c r="G383" s="228"/>
      <c r="H383" s="229" t="s">
        <v>19</v>
      </c>
      <c r="I383" s="231"/>
      <c r="J383" s="228"/>
      <c r="K383" s="228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141</v>
      </c>
      <c r="AU383" s="236" t="s">
        <v>82</v>
      </c>
      <c r="AV383" s="13" t="s">
        <v>80</v>
      </c>
      <c r="AW383" s="13" t="s">
        <v>33</v>
      </c>
      <c r="AX383" s="13" t="s">
        <v>72</v>
      </c>
      <c r="AY383" s="236" t="s">
        <v>128</v>
      </c>
    </row>
    <row r="384" s="14" customFormat="1">
      <c r="A384" s="14"/>
      <c r="B384" s="237"/>
      <c r="C384" s="238"/>
      <c r="D384" s="220" t="s">
        <v>141</v>
      </c>
      <c r="E384" s="239" t="s">
        <v>19</v>
      </c>
      <c r="F384" s="240" t="s">
        <v>82</v>
      </c>
      <c r="G384" s="238"/>
      <c r="H384" s="241">
        <v>2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7" t="s">
        <v>141</v>
      </c>
      <c r="AU384" s="247" t="s">
        <v>82</v>
      </c>
      <c r="AV384" s="14" t="s">
        <v>82</v>
      </c>
      <c r="AW384" s="14" t="s">
        <v>33</v>
      </c>
      <c r="AX384" s="14" t="s">
        <v>80</v>
      </c>
      <c r="AY384" s="247" t="s">
        <v>128</v>
      </c>
    </row>
    <row r="385" s="2" customFormat="1" ht="21.75" customHeight="1">
      <c r="A385" s="41"/>
      <c r="B385" s="42"/>
      <c r="C385" s="207" t="s">
        <v>605</v>
      </c>
      <c r="D385" s="207" t="s">
        <v>131</v>
      </c>
      <c r="E385" s="208" t="s">
        <v>1096</v>
      </c>
      <c r="F385" s="209" t="s">
        <v>1097</v>
      </c>
      <c r="G385" s="210" t="s">
        <v>352</v>
      </c>
      <c r="H385" s="211">
        <v>282.30000000000001</v>
      </c>
      <c r="I385" s="212"/>
      <c r="J385" s="213">
        <f>ROUND(I385*H385,2)</f>
        <v>0</v>
      </c>
      <c r="K385" s="209" t="s">
        <v>135</v>
      </c>
      <c r="L385" s="47"/>
      <c r="M385" s="214" t="s">
        <v>19</v>
      </c>
      <c r="N385" s="215" t="s">
        <v>43</v>
      </c>
      <c r="O385" s="87"/>
      <c r="P385" s="216">
        <f>O385*H385</f>
        <v>0</v>
      </c>
      <c r="Q385" s="216">
        <v>0</v>
      </c>
      <c r="R385" s="216">
        <f>Q385*H385</f>
        <v>0</v>
      </c>
      <c r="S385" s="216">
        <v>0</v>
      </c>
      <c r="T385" s="21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8" t="s">
        <v>147</v>
      </c>
      <c r="AT385" s="218" t="s">
        <v>131</v>
      </c>
      <c r="AU385" s="218" t="s">
        <v>82</v>
      </c>
      <c r="AY385" s="20" t="s">
        <v>128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20" t="s">
        <v>80</v>
      </c>
      <c r="BK385" s="219">
        <f>ROUND(I385*H385,2)</f>
        <v>0</v>
      </c>
      <c r="BL385" s="20" t="s">
        <v>147</v>
      </c>
      <c r="BM385" s="218" t="s">
        <v>1098</v>
      </c>
    </row>
    <row r="386" s="2" customFormat="1">
      <c r="A386" s="41"/>
      <c r="B386" s="42"/>
      <c r="C386" s="43"/>
      <c r="D386" s="220" t="s">
        <v>137</v>
      </c>
      <c r="E386" s="43"/>
      <c r="F386" s="221" t="s">
        <v>1099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137</v>
      </c>
      <c r="AU386" s="20" t="s">
        <v>82</v>
      </c>
    </row>
    <row r="387" s="2" customFormat="1">
      <c r="A387" s="41"/>
      <c r="B387" s="42"/>
      <c r="C387" s="43"/>
      <c r="D387" s="225" t="s">
        <v>139</v>
      </c>
      <c r="E387" s="43"/>
      <c r="F387" s="226" t="s">
        <v>1100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139</v>
      </c>
      <c r="AU387" s="20" t="s">
        <v>82</v>
      </c>
    </row>
    <row r="388" s="2" customFormat="1" ht="24.15" customHeight="1">
      <c r="A388" s="41"/>
      <c r="B388" s="42"/>
      <c r="C388" s="207" t="s">
        <v>611</v>
      </c>
      <c r="D388" s="207" t="s">
        <v>131</v>
      </c>
      <c r="E388" s="208" t="s">
        <v>1101</v>
      </c>
      <c r="F388" s="209" t="s">
        <v>1102</v>
      </c>
      <c r="G388" s="210" t="s">
        <v>293</v>
      </c>
      <c r="H388" s="211">
        <v>0.36899999999999999</v>
      </c>
      <c r="I388" s="212"/>
      <c r="J388" s="213">
        <f>ROUND(I388*H388,2)</f>
        <v>0</v>
      </c>
      <c r="K388" s="209" t="s">
        <v>135</v>
      </c>
      <c r="L388" s="47"/>
      <c r="M388" s="214" t="s">
        <v>19</v>
      </c>
      <c r="N388" s="215" t="s">
        <v>43</v>
      </c>
      <c r="O388" s="87"/>
      <c r="P388" s="216">
        <f>O388*H388</f>
        <v>0</v>
      </c>
      <c r="Q388" s="216">
        <v>0</v>
      </c>
      <c r="R388" s="216">
        <f>Q388*H388</f>
        <v>0</v>
      </c>
      <c r="S388" s="216">
        <v>0</v>
      </c>
      <c r="T388" s="21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8" t="s">
        <v>147</v>
      </c>
      <c r="AT388" s="218" t="s">
        <v>131</v>
      </c>
      <c r="AU388" s="218" t="s">
        <v>82</v>
      </c>
      <c r="AY388" s="20" t="s">
        <v>128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20" t="s">
        <v>80</v>
      </c>
      <c r="BK388" s="219">
        <f>ROUND(I388*H388,2)</f>
        <v>0</v>
      </c>
      <c r="BL388" s="20" t="s">
        <v>147</v>
      </c>
      <c r="BM388" s="218" t="s">
        <v>1103</v>
      </c>
    </row>
    <row r="389" s="2" customFormat="1">
      <c r="A389" s="41"/>
      <c r="B389" s="42"/>
      <c r="C389" s="43"/>
      <c r="D389" s="220" t="s">
        <v>137</v>
      </c>
      <c r="E389" s="43"/>
      <c r="F389" s="221" t="s">
        <v>1104</v>
      </c>
      <c r="G389" s="43"/>
      <c r="H389" s="43"/>
      <c r="I389" s="222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137</v>
      </c>
      <c r="AU389" s="20" t="s">
        <v>82</v>
      </c>
    </row>
    <row r="390" s="2" customFormat="1">
      <c r="A390" s="41"/>
      <c r="B390" s="42"/>
      <c r="C390" s="43"/>
      <c r="D390" s="225" t="s">
        <v>139</v>
      </c>
      <c r="E390" s="43"/>
      <c r="F390" s="226" t="s">
        <v>1105</v>
      </c>
      <c r="G390" s="43"/>
      <c r="H390" s="43"/>
      <c r="I390" s="222"/>
      <c r="J390" s="43"/>
      <c r="K390" s="43"/>
      <c r="L390" s="47"/>
      <c r="M390" s="223"/>
      <c r="N390" s="22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139</v>
      </c>
      <c r="AU390" s="20" t="s">
        <v>82</v>
      </c>
    </row>
    <row r="391" s="12" customFormat="1" ht="22.8" customHeight="1">
      <c r="A391" s="12"/>
      <c r="B391" s="191"/>
      <c r="C391" s="192"/>
      <c r="D391" s="193" t="s">
        <v>71</v>
      </c>
      <c r="E391" s="205" t="s">
        <v>1106</v>
      </c>
      <c r="F391" s="205" t="s">
        <v>1107</v>
      </c>
      <c r="G391" s="192"/>
      <c r="H391" s="192"/>
      <c r="I391" s="195"/>
      <c r="J391" s="206">
        <f>BK391</f>
        <v>0</v>
      </c>
      <c r="K391" s="192"/>
      <c r="L391" s="197"/>
      <c r="M391" s="198"/>
      <c r="N391" s="199"/>
      <c r="O391" s="199"/>
      <c r="P391" s="200">
        <f>SUM(P392:P640)</f>
        <v>0</v>
      </c>
      <c r="Q391" s="199"/>
      <c r="R391" s="200">
        <f>SUM(R392:R640)</f>
        <v>0.98457399999999984</v>
      </c>
      <c r="S391" s="199"/>
      <c r="T391" s="201">
        <f>SUM(T392:T640)</f>
        <v>0.99270999999999987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2" t="s">
        <v>82</v>
      </c>
      <c r="AT391" s="203" t="s">
        <v>71</v>
      </c>
      <c r="AU391" s="203" t="s">
        <v>80</v>
      </c>
      <c r="AY391" s="202" t="s">
        <v>128</v>
      </c>
      <c r="BK391" s="204">
        <f>SUM(BK392:BK640)</f>
        <v>0</v>
      </c>
    </row>
    <row r="392" s="2" customFormat="1" ht="33" customHeight="1">
      <c r="A392" s="41"/>
      <c r="B392" s="42"/>
      <c r="C392" s="207" t="s">
        <v>632</v>
      </c>
      <c r="D392" s="207" t="s">
        <v>131</v>
      </c>
      <c r="E392" s="208" t="s">
        <v>1108</v>
      </c>
      <c r="F392" s="209" t="s">
        <v>1109</v>
      </c>
      <c r="G392" s="210" t="s">
        <v>352</v>
      </c>
      <c r="H392" s="211">
        <v>3</v>
      </c>
      <c r="I392" s="212"/>
      <c r="J392" s="213">
        <f>ROUND(I392*H392,2)</f>
        <v>0</v>
      </c>
      <c r="K392" s="209" t="s">
        <v>135</v>
      </c>
      <c r="L392" s="47"/>
      <c r="M392" s="214" t="s">
        <v>19</v>
      </c>
      <c r="N392" s="215" t="s">
        <v>43</v>
      </c>
      <c r="O392" s="87"/>
      <c r="P392" s="216">
        <f>O392*H392</f>
        <v>0</v>
      </c>
      <c r="Q392" s="216">
        <v>0.00175</v>
      </c>
      <c r="R392" s="216">
        <f>Q392*H392</f>
        <v>0.0052500000000000003</v>
      </c>
      <c r="S392" s="216">
        <v>0</v>
      </c>
      <c r="T392" s="21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8" t="s">
        <v>147</v>
      </c>
      <c r="AT392" s="218" t="s">
        <v>131</v>
      </c>
      <c r="AU392" s="218" t="s">
        <v>82</v>
      </c>
      <c r="AY392" s="20" t="s">
        <v>128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20" t="s">
        <v>80</v>
      </c>
      <c r="BK392" s="219">
        <f>ROUND(I392*H392,2)</f>
        <v>0</v>
      </c>
      <c r="BL392" s="20" t="s">
        <v>147</v>
      </c>
      <c r="BM392" s="218" t="s">
        <v>1110</v>
      </c>
    </row>
    <row r="393" s="2" customFormat="1">
      <c r="A393" s="41"/>
      <c r="B393" s="42"/>
      <c r="C393" s="43"/>
      <c r="D393" s="220" t="s">
        <v>137</v>
      </c>
      <c r="E393" s="43"/>
      <c r="F393" s="221" t="s">
        <v>1111</v>
      </c>
      <c r="G393" s="43"/>
      <c r="H393" s="43"/>
      <c r="I393" s="222"/>
      <c r="J393" s="43"/>
      <c r="K393" s="43"/>
      <c r="L393" s="47"/>
      <c r="M393" s="223"/>
      <c r="N393" s="22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137</v>
      </c>
      <c r="AU393" s="20" t="s">
        <v>82</v>
      </c>
    </row>
    <row r="394" s="2" customFormat="1">
      <c r="A394" s="41"/>
      <c r="B394" s="42"/>
      <c r="C394" s="43"/>
      <c r="D394" s="225" t="s">
        <v>139</v>
      </c>
      <c r="E394" s="43"/>
      <c r="F394" s="226" t="s">
        <v>1112</v>
      </c>
      <c r="G394" s="43"/>
      <c r="H394" s="43"/>
      <c r="I394" s="222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20" t="s">
        <v>139</v>
      </c>
      <c r="AU394" s="20" t="s">
        <v>82</v>
      </c>
    </row>
    <row r="395" s="13" customFormat="1">
      <c r="A395" s="13"/>
      <c r="B395" s="227"/>
      <c r="C395" s="228"/>
      <c r="D395" s="220" t="s">
        <v>141</v>
      </c>
      <c r="E395" s="229" t="s">
        <v>19</v>
      </c>
      <c r="F395" s="230" t="s">
        <v>1113</v>
      </c>
      <c r="G395" s="228"/>
      <c r="H395" s="229" t="s">
        <v>19</v>
      </c>
      <c r="I395" s="231"/>
      <c r="J395" s="228"/>
      <c r="K395" s="228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141</v>
      </c>
      <c r="AU395" s="236" t="s">
        <v>82</v>
      </c>
      <c r="AV395" s="13" t="s">
        <v>80</v>
      </c>
      <c r="AW395" s="13" t="s">
        <v>33</v>
      </c>
      <c r="AX395" s="13" t="s">
        <v>72</v>
      </c>
      <c r="AY395" s="236" t="s">
        <v>128</v>
      </c>
    </row>
    <row r="396" s="14" customFormat="1">
      <c r="A396" s="14"/>
      <c r="B396" s="237"/>
      <c r="C396" s="238"/>
      <c r="D396" s="220" t="s">
        <v>141</v>
      </c>
      <c r="E396" s="239" t="s">
        <v>19</v>
      </c>
      <c r="F396" s="240" t="s">
        <v>162</v>
      </c>
      <c r="G396" s="238"/>
      <c r="H396" s="241">
        <v>3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141</v>
      </c>
      <c r="AU396" s="247" t="s">
        <v>82</v>
      </c>
      <c r="AV396" s="14" t="s">
        <v>82</v>
      </c>
      <c r="AW396" s="14" t="s">
        <v>33</v>
      </c>
      <c r="AX396" s="14" t="s">
        <v>80</v>
      </c>
      <c r="AY396" s="247" t="s">
        <v>128</v>
      </c>
    </row>
    <row r="397" s="2" customFormat="1" ht="33" customHeight="1">
      <c r="A397" s="41"/>
      <c r="B397" s="42"/>
      <c r="C397" s="207" t="s">
        <v>637</v>
      </c>
      <c r="D397" s="207" t="s">
        <v>131</v>
      </c>
      <c r="E397" s="208" t="s">
        <v>1114</v>
      </c>
      <c r="F397" s="209" t="s">
        <v>1115</v>
      </c>
      <c r="G397" s="210" t="s">
        <v>352</v>
      </c>
      <c r="H397" s="211">
        <v>37</v>
      </c>
      <c r="I397" s="212"/>
      <c r="J397" s="213">
        <f>ROUND(I397*H397,2)</f>
        <v>0</v>
      </c>
      <c r="K397" s="209" t="s">
        <v>135</v>
      </c>
      <c r="L397" s="47"/>
      <c r="M397" s="214" t="s">
        <v>19</v>
      </c>
      <c r="N397" s="215" t="s">
        <v>43</v>
      </c>
      <c r="O397" s="87"/>
      <c r="P397" s="216">
        <f>O397*H397</f>
        <v>0</v>
      </c>
      <c r="Q397" s="216">
        <v>0.0024499999999999999</v>
      </c>
      <c r="R397" s="216">
        <f>Q397*H397</f>
        <v>0.090649999999999994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147</v>
      </c>
      <c r="AT397" s="218" t="s">
        <v>131</v>
      </c>
      <c r="AU397" s="218" t="s">
        <v>82</v>
      </c>
      <c r="AY397" s="20" t="s">
        <v>128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20" t="s">
        <v>80</v>
      </c>
      <c r="BK397" s="219">
        <f>ROUND(I397*H397,2)</f>
        <v>0</v>
      </c>
      <c r="BL397" s="20" t="s">
        <v>147</v>
      </c>
      <c r="BM397" s="218" t="s">
        <v>1116</v>
      </c>
    </row>
    <row r="398" s="2" customFormat="1">
      <c r="A398" s="41"/>
      <c r="B398" s="42"/>
      <c r="C398" s="43"/>
      <c r="D398" s="220" t="s">
        <v>137</v>
      </c>
      <c r="E398" s="43"/>
      <c r="F398" s="221" t="s">
        <v>1117</v>
      </c>
      <c r="G398" s="43"/>
      <c r="H398" s="43"/>
      <c r="I398" s="222"/>
      <c r="J398" s="43"/>
      <c r="K398" s="43"/>
      <c r="L398" s="47"/>
      <c r="M398" s="223"/>
      <c r="N398" s="22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137</v>
      </c>
      <c r="AU398" s="20" t="s">
        <v>82</v>
      </c>
    </row>
    <row r="399" s="2" customFormat="1">
      <c r="A399" s="41"/>
      <c r="B399" s="42"/>
      <c r="C399" s="43"/>
      <c r="D399" s="225" t="s">
        <v>139</v>
      </c>
      <c r="E399" s="43"/>
      <c r="F399" s="226" t="s">
        <v>1118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139</v>
      </c>
      <c r="AU399" s="20" t="s">
        <v>82</v>
      </c>
    </row>
    <row r="400" s="13" customFormat="1">
      <c r="A400" s="13"/>
      <c r="B400" s="227"/>
      <c r="C400" s="228"/>
      <c r="D400" s="220" t="s">
        <v>141</v>
      </c>
      <c r="E400" s="229" t="s">
        <v>19</v>
      </c>
      <c r="F400" s="230" t="s">
        <v>1113</v>
      </c>
      <c r="G400" s="228"/>
      <c r="H400" s="229" t="s">
        <v>19</v>
      </c>
      <c r="I400" s="231"/>
      <c r="J400" s="228"/>
      <c r="K400" s="228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141</v>
      </c>
      <c r="AU400" s="236" t="s">
        <v>82</v>
      </c>
      <c r="AV400" s="13" t="s">
        <v>80</v>
      </c>
      <c r="AW400" s="13" t="s">
        <v>33</v>
      </c>
      <c r="AX400" s="13" t="s">
        <v>72</v>
      </c>
      <c r="AY400" s="236" t="s">
        <v>128</v>
      </c>
    </row>
    <row r="401" s="14" customFormat="1">
      <c r="A401" s="14"/>
      <c r="B401" s="237"/>
      <c r="C401" s="238"/>
      <c r="D401" s="220" t="s">
        <v>141</v>
      </c>
      <c r="E401" s="239" t="s">
        <v>19</v>
      </c>
      <c r="F401" s="240" t="s">
        <v>458</v>
      </c>
      <c r="G401" s="238"/>
      <c r="H401" s="241">
        <v>37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7" t="s">
        <v>141</v>
      </c>
      <c r="AU401" s="247" t="s">
        <v>82</v>
      </c>
      <c r="AV401" s="14" t="s">
        <v>82</v>
      </c>
      <c r="AW401" s="14" t="s">
        <v>33</v>
      </c>
      <c r="AX401" s="14" t="s">
        <v>80</v>
      </c>
      <c r="AY401" s="247" t="s">
        <v>128</v>
      </c>
    </row>
    <row r="402" s="2" customFormat="1" ht="24.15" customHeight="1">
      <c r="A402" s="41"/>
      <c r="B402" s="42"/>
      <c r="C402" s="207" t="s">
        <v>648</v>
      </c>
      <c r="D402" s="207" t="s">
        <v>131</v>
      </c>
      <c r="E402" s="208" t="s">
        <v>1119</v>
      </c>
      <c r="F402" s="209" t="s">
        <v>1120</v>
      </c>
      <c r="G402" s="210" t="s">
        <v>352</v>
      </c>
      <c r="H402" s="211">
        <v>180</v>
      </c>
      <c r="I402" s="212"/>
      <c r="J402" s="213">
        <f>ROUND(I402*H402,2)</f>
        <v>0</v>
      </c>
      <c r="K402" s="209" t="s">
        <v>135</v>
      </c>
      <c r="L402" s="47"/>
      <c r="M402" s="214" t="s">
        <v>19</v>
      </c>
      <c r="N402" s="215" t="s">
        <v>43</v>
      </c>
      <c r="O402" s="87"/>
      <c r="P402" s="216">
        <f>O402*H402</f>
        <v>0</v>
      </c>
      <c r="Q402" s="216">
        <v>0</v>
      </c>
      <c r="R402" s="216">
        <f>Q402*H402</f>
        <v>0</v>
      </c>
      <c r="S402" s="216">
        <v>0.0049699999999999996</v>
      </c>
      <c r="T402" s="217">
        <f>S402*H402</f>
        <v>0.89459999999999995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18" t="s">
        <v>147</v>
      </c>
      <c r="AT402" s="218" t="s">
        <v>131</v>
      </c>
      <c r="AU402" s="218" t="s">
        <v>82</v>
      </c>
      <c r="AY402" s="20" t="s">
        <v>128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20" t="s">
        <v>80</v>
      </c>
      <c r="BK402" s="219">
        <f>ROUND(I402*H402,2)</f>
        <v>0</v>
      </c>
      <c r="BL402" s="20" t="s">
        <v>147</v>
      </c>
      <c r="BM402" s="218" t="s">
        <v>1121</v>
      </c>
    </row>
    <row r="403" s="2" customFormat="1">
      <c r="A403" s="41"/>
      <c r="B403" s="42"/>
      <c r="C403" s="43"/>
      <c r="D403" s="220" t="s">
        <v>137</v>
      </c>
      <c r="E403" s="43"/>
      <c r="F403" s="221" t="s">
        <v>1122</v>
      </c>
      <c r="G403" s="43"/>
      <c r="H403" s="43"/>
      <c r="I403" s="222"/>
      <c r="J403" s="43"/>
      <c r="K403" s="43"/>
      <c r="L403" s="47"/>
      <c r="M403" s="223"/>
      <c r="N403" s="22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20" t="s">
        <v>137</v>
      </c>
      <c r="AU403" s="20" t="s">
        <v>82</v>
      </c>
    </row>
    <row r="404" s="2" customFormat="1">
      <c r="A404" s="41"/>
      <c r="B404" s="42"/>
      <c r="C404" s="43"/>
      <c r="D404" s="225" t="s">
        <v>139</v>
      </c>
      <c r="E404" s="43"/>
      <c r="F404" s="226" t="s">
        <v>1123</v>
      </c>
      <c r="G404" s="43"/>
      <c r="H404" s="43"/>
      <c r="I404" s="222"/>
      <c r="J404" s="43"/>
      <c r="K404" s="43"/>
      <c r="L404" s="47"/>
      <c r="M404" s="223"/>
      <c r="N404" s="22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139</v>
      </c>
      <c r="AU404" s="20" t="s">
        <v>82</v>
      </c>
    </row>
    <row r="405" s="2" customFormat="1" ht="24.15" customHeight="1">
      <c r="A405" s="41"/>
      <c r="B405" s="42"/>
      <c r="C405" s="207" t="s">
        <v>654</v>
      </c>
      <c r="D405" s="207" t="s">
        <v>131</v>
      </c>
      <c r="E405" s="208" t="s">
        <v>1124</v>
      </c>
      <c r="F405" s="209" t="s">
        <v>1125</v>
      </c>
      <c r="G405" s="210" t="s">
        <v>134</v>
      </c>
      <c r="H405" s="211">
        <v>3</v>
      </c>
      <c r="I405" s="212"/>
      <c r="J405" s="213">
        <f>ROUND(I405*H405,2)</f>
        <v>0</v>
      </c>
      <c r="K405" s="209" t="s">
        <v>135</v>
      </c>
      <c r="L405" s="47"/>
      <c r="M405" s="214" t="s">
        <v>19</v>
      </c>
      <c r="N405" s="215" t="s">
        <v>43</v>
      </c>
      <c r="O405" s="87"/>
      <c r="P405" s="216">
        <f>O405*H405</f>
        <v>0</v>
      </c>
      <c r="Q405" s="216">
        <v>0.00029</v>
      </c>
      <c r="R405" s="216">
        <f>Q405*H405</f>
        <v>0.00087000000000000001</v>
      </c>
      <c r="S405" s="216">
        <v>0</v>
      </c>
      <c r="T405" s="217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18" t="s">
        <v>147</v>
      </c>
      <c r="AT405" s="218" t="s">
        <v>131</v>
      </c>
      <c r="AU405" s="218" t="s">
        <v>82</v>
      </c>
      <c r="AY405" s="20" t="s">
        <v>128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20" t="s">
        <v>80</v>
      </c>
      <c r="BK405" s="219">
        <f>ROUND(I405*H405,2)</f>
        <v>0</v>
      </c>
      <c r="BL405" s="20" t="s">
        <v>147</v>
      </c>
      <c r="BM405" s="218" t="s">
        <v>1126</v>
      </c>
    </row>
    <row r="406" s="2" customFormat="1">
      <c r="A406" s="41"/>
      <c r="B406" s="42"/>
      <c r="C406" s="43"/>
      <c r="D406" s="220" t="s">
        <v>137</v>
      </c>
      <c r="E406" s="43"/>
      <c r="F406" s="221" t="s">
        <v>1127</v>
      </c>
      <c r="G406" s="43"/>
      <c r="H406" s="43"/>
      <c r="I406" s="222"/>
      <c r="J406" s="43"/>
      <c r="K406" s="43"/>
      <c r="L406" s="47"/>
      <c r="M406" s="223"/>
      <c r="N406" s="22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137</v>
      </c>
      <c r="AU406" s="20" t="s">
        <v>82</v>
      </c>
    </row>
    <row r="407" s="2" customFormat="1">
      <c r="A407" s="41"/>
      <c r="B407" s="42"/>
      <c r="C407" s="43"/>
      <c r="D407" s="225" t="s">
        <v>139</v>
      </c>
      <c r="E407" s="43"/>
      <c r="F407" s="226" t="s">
        <v>1128</v>
      </c>
      <c r="G407" s="43"/>
      <c r="H407" s="43"/>
      <c r="I407" s="222"/>
      <c r="J407" s="43"/>
      <c r="K407" s="43"/>
      <c r="L407" s="47"/>
      <c r="M407" s="223"/>
      <c r="N407" s="22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139</v>
      </c>
      <c r="AU407" s="20" t="s">
        <v>82</v>
      </c>
    </row>
    <row r="408" s="2" customFormat="1" ht="24.15" customHeight="1">
      <c r="A408" s="41"/>
      <c r="B408" s="42"/>
      <c r="C408" s="207" t="s">
        <v>660</v>
      </c>
      <c r="D408" s="207" t="s">
        <v>131</v>
      </c>
      <c r="E408" s="208" t="s">
        <v>1129</v>
      </c>
      <c r="F408" s="209" t="s">
        <v>1130</v>
      </c>
      <c r="G408" s="210" t="s">
        <v>134</v>
      </c>
      <c r="H408" s="211">
        <v>1</v>
      </c>
      <c r="I408" s="212"/>
      <c r="J408" s="213">
        <f>ROUND(I408*H408,2)</f>
        <v>0</v>
      </c>
      <c r="K408" s="209" t="s">
        <v>135</v>
      </c>
      <c r="L408" s="47"/>
      <c r="M408" s="214" t="s">
        <v>19</v>
      </c>
      <c r="N408" s="215" t="s">
        <v>43</v>
      </c>
      <c r="O408" s="87"/>
      <c r="P408" s="216">
        <f>O408*H408</f>
        <v>0</v>
      </c>
      <c r="Q408" s="216">
        <v>0.00029999999999999997</v>
      </c>
      <c r="R408" s="216">
        <f>Q408*H408</f>
        <v>0.00029999999999999997</v>
      </c>
      <c r="S408" s="216">
        <v>0</v>
      </c>
      <c r="T408" s="217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18" t="s">
        <v>147</v>
      </c>
      <c r="AT408" s="218" t="s">
        <v>131</v>
      </c>
      <c r="AU408" s="218" t="s">
        <v>82</v>
      </c>
      <c r="AY408" s="20" t="s">
        <v>128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20" t="s">
        <v>80</v>
      </c>
      <c r="BK408" s="219">
        <f>ROUND(I408*H408,2)</f>
        <v>0</v>
      </c>
      <c r="BL408" s="20" t="s">
        <v>147</v>
      </c>
      <c r="BM408" s="218" t="s">
        <v>1131</v>
      </c>
    </row>
    <row r="409" s="2" customFormat="1">
      <c r="A409" s="41"/>
      <c r="B409" s="42"/>
      <c r="C409" s="43"/>
      <c r="D409" s="220" t="s">
        <v>137</v>
      </c>
      <c r="E409" s="43"/>
      <c r="F409" s="221" t="s">
        <v>1132</v>
      </c>
      <c r="G409" s="43"/>
      <c r="H409" s="43"/>
      <c r="I409" s="222"/>
      <c r="J409" s="43"/>
      <c r="K409" s="43"/>
      <c r="L409" s="47"/>
      <c r="M409" s="223"/>
      <c r="N409" s="22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20" t="s">
        <v>137</v>
      </c>
      <c r="AU409" s="20" t="s">
        <v>82</v>
      </c>
    </row>
    <row r="410" s="2" customFormat="1">
      <c r="A410" s="41"/>
      <c r="B410" s="42"/>
      <c r="C410" s="43"/>
      <c r="D410" s="225" t="s">
        <v>139</v>
      </c>
      <c r="E410" s="43"/>
      <c r="F410" s="226" t="s">
        <v>1133</v>
      </c>
      <c r="G410" s="43"/>
      <c r="H410" s="43"/>
      <c r="I410" s="222"/>
      <c r="J410" s="43"/>
      <c r="K410" s="43"/>
      <c r="L410" s="47"/>
      <c r="M410" s="223"/>
      <c r="N410" s="224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139</v>
      </c>
      <c r="AU410" s="20" t="s">
        <v>82</v>
      </c>
    </row>
    <row r="411" s="2" customFormat="1" ht="21.75" customHeight="1">
      <c r="A411" s="41"/>
      <c r="B411" s="42"/>
      <c r="C411" s="207" t="s">
        <v>666</v>
      </c>
      <c r="D411" s="207" t="s">
        <v>131</v>
      </c>
      <c r="E411" s="208" t="s">
        <v>1134</v>
      </c>
      <c r="F411" s="209" t="s">
        <v>1135</v>
      </c>
      <c r="G411" s="210" t="s">
        <v>352</v>
      </c>
      <c r="H411" s="211">
        <v>105</v>
      </c>
      <c r="I411" s="212"/>
      <c r="J411" s="213">
        <f>ROUND(I411*H411,2)</f>
        <v>0</v>
      </c>
      <c r="K411" s="209" t="s">
        <v>135</v>
      </c>
      <c r="L411" s="47"/>
      <c r="M411" s="214" t="s">
        <v>19</v>
      </c>
      <c r="N411" s="215" t="s">
        <v>43</v>
      </c>
      <c r="O411" s="87"/>
      <c r="P411" s="216">
        <f>O411*H411</f>
        <v>0</v>
      </c>
      <c r="Q411" s="216">
        <v>0</v>
      </c>
      <c r="R411" s="216">
        <f>Q411*H411</f>
        <v>0</v>
      </c>
      <c r="S411" s="216">
        <v>0.00029</v>
      </c>
      <c r="T411" s="217">
        <f>S411*H411</f>
        <v>0.030450000000000001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147</v>
      </c>
      <c r="AT411" s="218" t="s">
        <v>131</v>
      </c>
      <c r="AU411" s="218" t="s">
        <v>82</v>
      </c>
      <c r="AY411" s="20" t="s">
        <v>128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20" t="s">
        <v>80</v>
      </c>
      <c r="BK411" s="219">
        <f>ROUND(I411*H411,2)</f>
        <v>0</v>
      </c>
      <c r="BL411" s="20" t="s">
        <v>147</v>
      </c>
      <c r="BM411" s="218" t="s">
        <v>1136</v>
      </c>
    </row>
    <row r="412" s="2" customFormat="1">
      <c r="A412" s="41"/>
      <c r="B412" s="42"/>
      <c r="C412" s="43"/>
      <c r="D412" s="220" t="s">
        <v>137</v>
      </c>
      <c r="E412" s="43"/>
      <c r="F412" s="221" t="s">
        <v>1137</v>
      </c>
      <c r="G412" s="43"/>
      <c r="H412" s="43"/>
      <c r="I412" s="222"/>
      <c r="J412" s="43"/>
      <c r="K412" s="43"/>
      <c r="L412" s="47"/>
      <c r="M412" s="223"/>
      <c r="N412" s="224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20" t="s">
        <v>137</v>
      </c>
      <c r="AU412" s="20" t="s">
        <v>82</v>
      </c>
    </row>
    <row r="413" s="2" customFormat="1">
      <c r="A413" s="41"/>
      <c r="B413" s="42"/>
      <c r="C413" s="43"/>
      <c r="D413" s="225" t="s">
        <v>139</v>
      </c>
      <c r="E413" s="43"/>
      <c r="F413" s="226" t="s">
        <v>1138</v>
      </c>
      <c r="G413" s="43"/>
      <c r="H413" s="43"/>
      <c r="I413" s="222"/>
      <c r="J413" s="43"/>
      <c r="K413" s="43"/>
      <c r="L413" s="47"/>
      <c r="M413" s="223"/>
      <c r="N413" s="224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139</v>
      </c>
      <c r="AU413" s="20" t="s">
        <v>82</v>
      </c>
    </row>
    <row r="414" s="2" customFormat="1" ht="24.15" customHeight="1">
      <c r="A414" s="41"/>
      <c r="B414" s="42"/>
      <c r="C414" s="207" t="s">
        <v>672</v>
      </c>
      <c r="D414" s="207" t="s">
        <v>131</v>
      </c>
      <c r="E414" s="208" t="s">
        <v>1139</v>
      </c>
      <c r="F414" s="209" t="s">
        <v>1140</v>
      </c>
      <c r="G414" s="210" t="s">
        <v>352</v>
      </c>
      <c r="H414" s="211">
        <v>75.599999999999994</v>
      </c>
      <c r="I414" s="212"/>
      <c r="J414" s="213">
        <f>ROUND(I414*H414,2)</f>
        <v>0</v>
      </c>
      <c r="K414" s="209" t="s">
        <v>135</v>
      </c>
      <c r="L414" s="47"/>
      <c r="M414" s="214" t="s">
        <v>19</v>
      </c>
      <c r="N414" s="215" t="s">
        <v>43</v>
      </c>
      <c r="O414" s="87"/>
      <c r="P414" s="216">
        <f>O414*H414</f>
        <v>0</v>
      </c>
      <c r="Q414" s="216">
        <v>0.00084000000000000003</v>
      </c>
      <c r="R414" s="216">
        <f>Q414*H414</f>
        <v>0.063503999999999991</v>
      </c>
      <c r="S414" s="216">
        <v>0</v>
      </c>
      <c r="T414" s="217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8" t="s">
        <v>147</v>
      </c>
      <c r="AT414" s="218" t="s">
        <v>131</v>
      </c>
      <c r="AU414" s="218" t="s">
        <v>82</v>
      </c>
      <c r="AY414" s="20" t="s">
        <v>128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20" t="s">
        <v>80</v>
      </c>
      <c r="BK414" s="219">
        <f>ROUND(I414*H414,2)</f>
        <v>0</v>
      </c>
      <c r="BL414" s="20" t="s">
        <v>147</v>
      </c>
      <c r="BM414" s="218" t="s">
        <v>1141</v>
      </c>
    </row>
    <row r="415" s="2" customFormat="1">
      <c r="A415" s="41"/>
      <c r="B415" s="42"/>
      <c r="C415" s="43"/>
      <c r="D415" s="220" t="s">
        <v>137</v>
      </c>
      <c r="E415" s="43"/>
      <c r="F415" s="221" t="s">
        <v>1142</v>
      </c>
      <c r="G415" s="43"/>
      <c r="H415" s="43"/>
      <c r="I415" s="222"/>
      <c r="J415" s="43"/>
      <c r="K415" s="43"/>
      <c r="L415" s="47"/>
      <c r="M415" s="223"/>
      <c r="N415" s="22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20" t="s">
        <v>137</v>
      </c>
      <c r="AU415" s="20" t="s">
        <v>82</v>
      </c>
    </row>
    <row r="416" s="2" customFormat="1">
      <c r="A416" s="41"/>
      <c r="B416" s="42"/>
      <c r="C416" s="43"/>
      <c r="D416" s="225" t="s">
        <v>139</v>
      </c>
      <c r="E416" s="43"/>
      <c r="F416" s="226" t="s">
        <v>1143</v>
      </c>
      <c r="G416" s="43"/>
      <c r="H416" s="43"/>
      <c r="I416" s="222"/>
      <c r="J416" s="43"/>
      <c r="K416" s="43"/>
      <c r="L416" s="47"/>
      <c r="M416" s="223"/>
      <c r="N416" s="224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20" t="s">
        <v>139</v>
      </c>
      <c r="AU416" s="20" t="s">
        <v>82</v>
      </c>
    </row>
    <row r="417" s="13" customFormat="1">
      <c r="A417" s="13"/>
      <c r="B417" s="227"/>
      <c r="C417" s="228"/>
      <c r="D417" s="220" t="s">
        <v>141</v>
      </c>
      <c r="E417" s="229" t="s">
        <v>19</v>
      </c>
      <c r="F417" s="230" t="s">
        <v>881</v>
      </c>
      <c r="G417" s="228"/>
      <c r="H417" s="229" t="s">
        <v>19</v>
      </c>
      <c r="I417" s="231"/>
      <c r="J417" s="228"/>
      <c r="K417" s="228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141</v>
      </c>
      <c r="AU417" s="236" t="s">
        <v>82</v>
      </c>
      <c r="AV417" s="13" t="s">
        <v>80</v>
      </c>
      <c r="AW417" s="13" t="s">
        <v>33</v>
      </c>
      <c r="AX417" s="13" t="s">
        <v>72</v>
      </c>
      <c r="AY417" s="236" t="s">
        <v>128</v>
      </c>
    </row>
    <row r="418" s="13" customFormat="1">
      <c r="A418" s="13"/>
      <c r="B418" s="227"/>
      <c r="C418" s="228"/>
      <c r="D418" s="220" t="s">
        <v>141</v>
      </c>
      <c r="E418" s="229" t="s">
        <v>19</v>
      </c>
      <c r="F418" s="230" t="s">
        <v>1144</v>
      </c>
      <c r="G418" s="228"/>
      <c r="H418" s="229" t="s">
        <v>19</v>
      </c>
      <c r="I418" s="231"/>
      <c r="J418" s="228"/>
      <c r="K418" s="228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141</v>
      </c>
      <c r="AU418" s="236" t="s">
        <v>82</v>
      </c>
      <c r="AV418" s="13" t="s">
        <v>80</v>
      </c>
      <c r="AW418" s="13" t="s">
        <v>33</v>
      </c>
      <c r="AX418" s="13" t="s">
        <v>72</v>
      </c>
      <c r="AY418" s="236" t="s">
        <v>128</v>
      </c>
    </row>
    <row r="419" s="14" customFormat="1">
      <c r="A419" s="14"/>
      <c r="B419" s="237"/>
      <c r="C419" s="238"/>
      <c r="D419" s="220" t="s">
        <v>141</v>
      </c>
      <c r="E419" s="239" t="s">
        <v>19</v>
      </c>
      <c r="F419" s="240" t="s">
        <v>1145</v>
      </c>
      <c r="G419" s="238"/>
      <c r="H419" s="241">
        <v>71.900000000000006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7" t="s">
        <v>141</v>
      </c>
      <c r="AU419" s="247" t="s">
        <v>82</v>
      </c>
      <c r="AV419" s="14" t="s">
        <v>82</v>
      </c>
      <c r="AW419" s="14" t="s">
        <v>33</v>
      </c>
      <c r="AX419" s="14" t="s">
        <v>72</v>
      </c>
      <c r="AY419" s="247" t="s">
        <v>128</v>
      </c>
    </row>
    <row r="420" s="13" customFormat="1">
      <c r="A420" s="13"/>
      <c r="B420" s="227"/>
      <c r="C420" s="228"/>
      <c r="D420" s="220" t="s">
        <v>141</v>
      </c>
      <c r="E420" s="229" t="s">
        <v>19</v>
      </c>
      <c r="F420" s="230" t="s">
        <v>1146</v>
      </c>
      <c r="G420" s="228"/>
      <c r="H420" s="229" t="s">
        <v>19</v>
      </c>
      <c r="I420" s="231"/>
      <c r="J420" s="228"/>
      <c r="K420" s="228"/>
      <c r="L420" s="232"/>
      <c r="M420" s="233"/>
      <c r="N420" s="234"/>
      <c r="O420" s="234"/>
      <c r="P420" s="234"/>
      <c r="Q420" s="234"/>
      <c r="R420" s="234"/>
      <c r="S420" s="234"/>
      <c r="T420" s="23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6" t="s">
        <v>141</v>
      </c>
      <c r="AU420" s="236" t="s">
        <v>82</v>
      </c>
      <c r="AV420" s="13" t="s">
        <v>80</v>
      </c>
      <c r="AW420" s="13" t="s">
        <v>33</v>
      </c>
      <c r="AX420" s="13" t="s">
        <v>72</v>
      </c>
      <c r="AY420" s="236" t="s">
        <v>128</v>
      </c>
    </row>
    <row r="421" s="14" customFormat="1">
      <c r="A421" s="14"/>
      <c r="B421" s="237"/>
      <c r="C421" s="238"/>
      <c r="D421" s="220" t="s">
        <v>141</v>
      </c>
      <c r="E421" s="239" t="s">
        <v>19</v>
      </c>
      <c r="F421" s="240" t="s">
        <v>1147</v>
      </c>
      <c r="G421" s="238"/>
      <c r="H421" s="241">
        <v>3.7000000000000002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141</v>
      </c>
      <c r="AU421" s="247" t="s">
        <v>82</v>
      </c>
      <c r="AV421" s="14" t="s">
        <v>82</v>
      </c>
      <c r="AW421" s="14" t="s">
        <v>33</v>
      </c>
      <c r="AX421" s="14" t="s">
        <v>72</v>
      </c>
      <c r="AY421" s="247" t="s">
        <v>128</v>
      </c>
    </row>
    <row r="422" s="15" customFormat="1">
      <c r="A422" s="15"/>
      <c r="B422" s="248"/>
      <c r="C422" s="249"/>
      <c r="D422" s="220" t="s">
        <v>141</v>
      </c>
      <c r="E422" s="250" t="s">
        <v>19</v>
      </c>
      <c r="F422" s="251" t="s">
        <v>150</v>
      </c>
      <c r="G422" s="249"/>
      <c r="H422" s="252">
        <v>75.599999999999994</v>
      </c>
      <c r="I422" s="253"/>
      <c r="J422" s="249"/>
      <c r="K422" s="249"/>
      <c r="L422" s="254"/>
      <c r="M422" s="255"/>
      <c r="N422" s="256"/>
      <c r="O422" s="256"/>
      <c r="P422" s="256"/>
      <c r="Q422" s="256"/>
      <c r="R422" s="256"/>
      <c r="S422" s="256"/>
      <c r="T422" s="257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8" t="s">
        <v>141</v>
      </c>
      <c r="AU422" s="258" t="s">
        <v>82</v>
      </c>
      <c r="AV422" s="15" t="s">
        <v>129</v>
      </c>
      <c r="AW422" s="15" t="s">
        <v>33</v>
      </c>
      <c r="AX422" s="15" t="s">
        <v>80</v>
      </c>
      <c r="AY422" s="258" t="s">
        <v>128</v>
      </c>
    </row>
    <row r="423" s="2" customFormat="1" ht="24.15" customHeight="1">
      <c r="A423" s="41"/>
      <c r="B423" s="42"/>
      <c r="C423" s="207" t="s">
        <v>680</v>
      </c>
      <c r="D423" s="207" t="s">
        <v>131</v>
      </c>
      <c r="E423" s="208" t="s">
        <v>1148</v>
      </c>
      <c r="F423" s="209" t="s">
        <v>1149</v>
      </c>
      <c r="G423" s="210" t="s">
        <v>352</v>
      </c>
      <c r="H423" s="211">
        <v>65.700000000000003</v>
      </c>
      <c r="I423" s="212"/>
      <c r="J423" s="213">
        <f>ROUND(I423*H423,2)</f>
        <v>0</v>
      </c>
      <c r="K423" s="209" t="s">
        <v>135</v>
      </c>
      <c r="L423" s="47"/>
      <c r="M423" s="214" t="s">
        <v>19</v>
      </c>
      <c r="N423" s="215" t="s">
        <v>43</v>
      </c>
      <c r="O423" s="87"/>
      <c r="P423" s="216">
        <f>O423*H423</f>
        <v>0</v>
      </c>
      <c r="Q423" s="216">
        <v>0.00116</v>
      </c>
      <c r="R423" s="216">
        <f>Q423*H423</f>
        <v>0.076212000000000002</v>
      </c>
      <c r="S423" s="216">
        <v>0</v>
      </c>
      <c r="T423" s="217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8" t="s">
        <v>147</v>
      </c>
      <c r="AT423" s="218" t="s">
        <v>131</v>
      </c>
      <c r="AU423" s="218" t="s">
        <v>82</v>
      </c>
      <c r="AY423" s="20" t="s">
        <v>128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20" t="s">
        <v>80</v>
      </c>
      <c r="BK423" s="219">
        <f>ROUND(I423*H423,2)</f>
        <v>0</v>
      </c>
      <c r="BL423" s="20" t="s">
        <v>147</v>
      </c>
      <c r="BM423" s="218" t="s">
        <v>1150</v>
      </c>
    </row>
    <row r="424" s="2" customFormat="1">
      <c r="A424" s="41"/>
      <c r="B424" s="42"/>
      <c r="C424" s="43"/>
      <c r="D424" s="220" t="s">
        <v>137</v>
      </c>
      <c r="E424" s="43"/>
      <c r="F424" s="221" t="s">
        <v>1151</v>
      </c>
      <c r="G424" s="43"/>
      <c r="H424" s="43"/>
      <c r="I424" s="222"/>
      <c r="J424" s="43"/>
      <c r="K424" s="43"/>
      <c r="L424" s="47"/>
      <c r="M424" s="223"/>
      <c r="N424" s="22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137</v>
      </c>
      <c r="AU424" s="20" t="s">
        <v>82</v>
      </c>
    </row>
    <row r="425" s="2" customFormat="1">
      <c r="A425" s="41"/>
      <c r="B425" s="42"/>
      <c r="C425" s="43"/>
      <c r="D425" s="225" t="s">
        <v>139</v>
      </c>
      <c r="E425" s="43"/>
      <c r="F425" s="226" t="s">
        <v>1152</v>
      </c>
      <c r="G425" s="43"/>
      <c r="H425" s="43"/>
      <c r="I425" s="222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139</v>
      </c>
      <c r="AU425" s="20" t="s">
        <v>82</v>
      </c>
    </row>
    <row r="426" s="13" customFormat="1">
      <c r="A426" s="13"/>
      <c r="B426" s="227"/>
      <c r="C426" s="228"/>
      <c r="D426" s="220" t="s">
        <v>141</v>
      </c>
      <c r="E426" s="229" t="s">
        <v>19</v>
      </c>
      <c r="F426" s="230" t="s">
        <v>881</v>
      </c>
      <c r="G426" s="228"/>
      <c r="H426" s="229" t="s">
        <v>19</v>
      </c>
      <c r="I426" s="231"/>
      <c r="J426" s="228"/>
      <c r="K426" s="228"/>
      <c r="L426" s="232"/>
      <c r="M426" s="233"/>
      <c r="N426" s="234"/>
      <c r="O426" s="234"/>
      <c r="P426" s="234"/>
      <c r="Q426" s="234"/>
      <c r="R426" s="234"/>
      <c r="S426" s="234"/>
      <c r="T426" s="23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6" t="s">
        <v>141</v>
      </c>
      <c r="AU426" s="236" t="s">
        <v>82</v>
      </c>
      <c r="AV426" s="13" t="s">
        <v>80</v>
      </c>
      <c r="AW426" s="13" t="s">
        <v>33</v>
      </c>
      <c r="AX426" s="13" t="s">
        <v>72</v>
      </c>
      <c r="AY426" s="236" t="s">
        <v>128</v>
      </c>
    </row>
    <row r="427" s="13" customFormat="1">
      <c r="A427" s="13"/>
      <c r="B427" s="227"/>
      <c r="C427" s="228"/>
      <c r="D427" s="220" t="s">
        <v>141</v>
      </c>
      <c r="E427" s="229" t="s">
        <v>19</v>
      </c>
      <c r="F427" s="230" t="s">
        <v>1144</v>
      </c>
      <c r="G427" s="228"/>
      <c r="H427" s="229" t="s">
        <v>19</v>
      </c>
      <c r="I427" s="231"/>
      <c r="J427" s="228"/>
      <c r="K427" s="228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141</v>
      </c>
      <c r="AU427" s="236" t="s">
        <v>82</v>
      </c>
      <c r="AV427" s="13" t="s">
        <v>80</v>
      </c>
      <c r="AW427" s="13" t="s">
        <v>33</v>
      </c>
      <c r="AX427" s="13" t="s">
        <v>72</v>
      </c>
      <c r="AY427" s="236" t="s">
        <v>128</v>
      </c>
    </row>
    <row r="428" s="14" customFormat="1">
      <c r="A428" s="14"/>
      <c r="B428" s="237"/>
      <c r="C428" s="238"/>
      <c r="D428" s="220" t="s">
        <v>141</v>
      </c>
      <c r="E428" s="239" t="s">
        <v>19</v>
      </c>
      <c r="F428" s="240" t="s">
        <v>1153</v>
      </c>
      <c r="G428" s="238"/>
      <c r="H428" s="241">
        <v>55.899999999999999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141</v>
      </c>
      <c r="AU428" s="247" t="s">
        <v>82</v>
      </c>
      <c r="AV428" s="14" t="s">
        <v>82</v>
      </c>
      <c r="AW428" s="14" t="s">
        <v>33</v>
      </c>
      <c r="AX428" s="14" t="s">
        <v>72</v>
      </c>
      <c r="AY428" s="247" t="s">
        <v>128</v>
      </c>
    </row>
    <row r="429" s="13" customFormat="1">
      <c r="A429" s="13"/>
      <c r="B429" s="227"/>
      <c r="C429" s="228"/>
      <c r="D429" s="220" t="s">
        <v>141</v>
      </c>
      <c r="E429" s="229" t="s">
        <v>19</v>
      </c>
      <c r="F429" s="230" t="s">
        <v>1146</v>
      </c>
      <c r="G429" s="228"/>
      <c r="H429" s="229" t="s">
        <v>19</v>
      </c>
      <c r="I429" s="231"/>
      <c r="J429" s="228"/>
      <c r="K429" s="228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141</v>
      </c>
      <c r="AU429" s="236" t="s">
        <v>82</v>
      </c>
      <c r="AV429" s="13" t="s">
        <v>80</v>
      </c>
      <c r="AW429" s="13" t="s">
        <v>33</v>
      </c>
      <c r="AX429" s="13" t="s">
        <v>72</v>
      </c>
      <c r="AY429" s="236" t="s">
        <v>128</v>
      </c>
    </row>
    <row r="430" s="14" customFormat="1">
      <c r="A430" s="14"/>
      <c r="B430" s="237"/>
      <c r="C430" s="238"/>
      <c r="D430" s="220" t="s">
        <v>141</v>
      </c>
      <c r="E430" s="239" t="s">
        <v>19</v>
      </c>
      <c r="F430" s="240" t="s">
        <v>1154</v>
      </c>
      <c r="G430" s="238"/>
      <c r="H430" s="241">
        <v>9.8000000000000007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7" t="s">
        <v>141</v>
      </c>
      <c r="AU430" s="247" t="s">
        <v>82</v>
      </c>
      <c r="AV430" s="14" t="s">
        <v>82</v>
      </c>
      <c r="AW430" s="14" t="s">
        <v>33</v>
      </c>
      <c r="AX430" s="14" t="s">
        <v>72</v>
      </c>
      <c r="AY430" s="247" t="s">
        <v>128</v>
      </c>
    </row>
    <row r="431" s="15" customFormat="1">
      <c r="A431" s="15"/>
      <c r="B431" s="248"/>
      <c r="C431" s="249"/>
      <c r="D431" s="220" t="s">
        <v>141</v>
      </c>
      <c r="E431" s="250" t="s">
        <v>19</v>
      </c>
      <c r="F431" s="251" t="s">
        <v>150</v>
      </c>
      <c r="G431" s="249"/>
      <c r="H431" s="252">
        <v>65.700000000000003</v>
      </c>
      <c r="I431" s="253"/>
      <c r="J431" s="249"/>
      <c r="K431" s="249"/>
      <c r="L431" s="254"/>
      <c r="M431" s="255"/>
      <c r="N431" s="256"/>
      <c r="O431" s="256"/>
      <c r="P431" s="256"/>
      <c r="Q431" s="256"/>
      <c r="R431" s="256"/>
      <c r="S431" s="256"/>
      <c r="T431" s="257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8" t="s">
        <v>141</v>
      </c>
      <c r="AU431" s="258" t="s">
        <v>82</v>
      </c>
      <c r="AV431" s="15" t="s">
        <v>129</v>
      </c>
      <c r="AW431" s="15" t="s">
        <v>33</v>
      </c>
      <c r="AX431" s="15" t="s">
        <v>80</v>
      </c>
      <c r="AY431" s="258" t="s">
        <v>128</v>
      </c>
    </row>
    <row r="432" s="2" customFormat="1" ht="24.15" customHeight="1">
      <c r="A432" s="41"/>
      <c r="B432" s="42"/>
      <c r="C432" s="207" t="s">
        <v>687</v>
      </c>
      <c r="D432" s="207" t="s">
        <v>131</v>
      </c>
      <c r="E432" s="208" t="s">
        <v>1155</v>
      </c>
      <c r="F432" s="209" t="s">
        <v>1156</v>
      </c>
      <c r="G432" s="210" t="s">
        <v>352</v>
      </c>
      <c r="H432" s="211">
        <v>57.200000000000003</v>
      </c>
      <c r="I432" s="212"/>
      <c r="J432" s="213">
        <f>ROUND(I432*H432,2)</f>
        <v>0</v>
      </c>
      <c r="K432" s="209" t="s">
        <v>135</v>
      </c>
      <c r="L432" s="47"/>
      <c r="M432" s="214" t="s">
        <v>19</v>
      </c>
      <c r="N432" s="215" t="s">
        <v>43</v>
      </c>
      <c r="O432" s="87"/>
      <c r="P432" s="216">
        <f>O432*H432</f>
        <v>0</v>
      </c>
      <c r="Q432" s="216">
        <v>0.0014400000000000001</v>
      </c>
      <c r="R432" s="216">
        <f>Q432*H432</f>
        <v>0.082368000000000011</v>
      </c>
      <c r="S432" s="216">
        <v>0</v>
      </c>
      <c r="T432" s="217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18" t="s">
        <v>147</v>
      </c>
      <c r="AT432" s="218" t="s">
        <v>131</v>
      </c>
      <c r="AU432" s="218" t="s">
        <v>82</v>
      </c>
      <c r="AY432" s="20" t="s">
        <v>128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20" t="s">
        <v>80</v>
      </c>
      <c r="BK432" s="219">
        <f>ROUND(I432*H432,2)</f>
        <v>0</v>
      </c>
      <c r="BL432" s="20" t="s">
        <v>147</v>
      </c>
      <c r="BM432" s="218" t="s">
        <v>1157</v>
      </c>
    </row>
    <row r="433" s="2" customFormat="1">
      <c r="A433" s="41"/>
      <c r="B433" s="42"/>
      <c r="C433" s="43"/>
      <c r="D433" s="220" t="s">
        <v>137</v>
      </c>
      <c r="E433" s="43"/>
      <c r="F433" s="221" t="s">
        <v>1158</v>
      </c>
      <c r="G433" s="43"/>
      <c r="H433" s="43"/>
      <c r="I433" s="222"/>
      <c r="J433" s="43"/>
      <c r="K433" s="43"/>
      <c r="L433" s="47"/>
      <c r="M433" s="223"/>
      <c r="N433" s="224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20" t="s">
        <v>137</v>
      </c>
      <c r="AU433" s="20" t="s">
        <v>82</v>
      </c>
    </row>
    <row r="434" s="2" customFormat="1">
      <c r="A434" s="41"/>
      <c r="B434" s="42"/>
      <c r="C434" s="43"/>
      <c r="D434" s="225" t="s">
        <v>139</v>
      </c>
      <c r="E434" s="43"/>
      <c r="F434" s="226" t="s">
        <v>1159</v>
      </c>
      <c r="G434" s="43"/>
      <c r="H434" s="43"/>
      <c r="I434" s="222"/>
      <c r="J434" s="43"/>
      <c r="K434" s="43"/>
      <c r="L434" s="47"/>
      <c r="M434" s="223"/>
      <c r="N434" s="22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139</v>
      </c>
      <c r="AU434" s="20" t="s">
        <v>82</v>
      </c>
    </row>
    <row r="435" s="13" customFormat="1">
      <c r="A435" s="13"/>
      <c r="B435" s="227"/>
      <c r="C435" s="228"/>
      <c r="D435" s="220" t="s">
        <v>141</v>
      </c>
      <c r="E435" s="229" t="s">
        <v>19</v>
      </c>
      <c r="F435" s="230" t="s">
        <v>881</v>
      </c>
      <c r="G435" s="228"/>
      <c r="H435" s="229" t="s">
        <v>19</v>
      </c>
      <c r="I435" s="231"/>
      <c r="J435" s="228"/>
      <c r="K435" s="228"/>
      <c r="L435" s="232"/>
      <c r="M435" s="233"/>
      <c r="N435" s="234"/>
      <c r="O435" s="234"/>
      <c r="P435" s="234"/>
      <c r="Q435" s="234"/>
      <c r="R435" s="234"/>
      <c r="S435" s="234"/>
      <c r="T435" s="23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6" t="s">
        <v>141</v>
      </c>
      <c r="AU435" s="236" t="s">
        <v>82</v>
      </c>
      <c r="AV435" s="13" t="s">
        <v>80</v>
      </c>
      <c r="AW435" s="13" t="s">
        <v>33</v>
      </c>
      <c r="AX435" s="13" t="s">
        <v>72</v>
      </c>
      <c r="AY435" s="236" t="s">
        <v>128</v>
      </c>
    </row>
    <row r="436" s="13" customFormat="1">
      <c r="A436" s="13"/>
      <c r="B436" s="227"/>
      <c r="C436" s="228"/>
      <c r="D436" s="220" t="s">
        <v>141</v>
      </c>
      <c r="E436" s="229" t="s">
        <v>19</v>
      </c>
      <c r="F436" s="230" t="s">
        <v>1144</v>
      </c>
      <c r="G436" s="228"/>
      <c r="H436" s="229" t="s">
        <v>19</v>
      </c>
      <c r="I436" s="231"/>
      <c r="J436" s="228"/>
      <c r="K436" s="228"/>
      <c r="L436" s="232"/>
      <c r="M436" s="233"/>
      <c r="N436" s="234"/>
      <c r="O436" s="234"/>
      <c r="P436" s="234"/>
      <c r="Q436" s="234"/>
      <c r="R436" s="234"/>
      <c r="S436" s="234"/>
      <c r="T436" s="23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6" t="s">
        <v>141</v>
      </c>
      <c r="AU436" s="236" t="s">
        <v>82</v>
      </c>
      <c r="AV436" s="13" t="s">
        <v>80</v>
      </c>
      <c r="AW436" s="13" t="s">
        <v>33</v>
      </c>
      <c r="AX436" s="13" t="s">
        <v>72</v>
      </c>
      <c r="AY436" s="236" t="s">
        <v>128</v>
      </c>
    </row>
    <row r="437" s="14" customFormat="1">
      <c r="A437" s="14"/>
      <c r="B437" s="237"/>
      <c r="C437" s="238"/>
      <c r="D437" s="220" t="s">
        <v>141</v>
      </c>
      <c r="E437" s="239" t="s">
        <v>19</v>
      </c>
      <c r="F437" s="240" t="s">
        <v>1160</v>
      </c>
      <c r="G437" s="238"/>
      <c r="H437" s="241">
        <v>38.899999999999999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141</v>
      </c>
      <c r="AU437" s="247" t="s">
        <v>82</v>
      </c>
      <c r="AV437" s="14" t="s">
        <v>82</v>
      </c>
      <c r="AW437" s="14" t="s">
        <v>33</v>
      </c>
      <c r="AX437" s="14" t="s">
        <v>72</v>
      </c>
      <c r="AY437" s="247" t="s">
        <v>128</v>
      </c>
    </row>
    <row r="438" s="13" customFormat="1">
      <c r="A438" s="13"/>
      <c r="B438" s="227"/>
      <c r="C438" s="228"/>
      <c r="D438" s="220" t="s">
        <v>141</v>
      </c>
      <c r="E438" s="229" t="s">
        <v>19</v>
      </c>
      <c r="F438" s="230" t="s">
        <v>1146</v>
      </c>
      <c r="G438" s="228"/>
      <c r="H438" s="229" t="s">
        <v>19</v>
      </c>
      <c r="I438" s="231"/>
      <c r="J438" s="228"/>
      <c r="K438" s="228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141</v>
      </c>
      <c r="AU438" s="236" t="s">
        <v>82</v>
      </c>
      <c r="AV438" s="13" t="s">
        <v>80</v>
      </c>
      <c r="AW438" s="13" t="s">
        <v>33</v>
      </c>
      <c r="AX438" s="13" t="s">
        <v>72</v>
      </c>
      <c r="AY438" s="236" t="s">
        <v>128</v>
      </c>
    </row>
    <row r="439" s="14" customFormat="1">
      <c r="A439" s="14"/>
      <c r="B439" s="237"/>
      <c r="C439" s="238"/>
      <c r="D439" s="220" t="s">
        <v>141</v>
      </c>
      <c r="E439" s="239" t="s">
        <v>19</v>
      </c>
      <c r="F439" s="240" t="s">
        <v>1161</v>
      </c>
      <c r="G439" s="238"/>
      <c r="H439" s="241">
        <v>18.300000000000001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141</v>
      </c>
      <c r="AU439" s="247" t="s">
        <v>82</v>
      </c>
      <c r="AV439" s="14" t="s">
        <v>82</v>
      </c>
      <c r="AW439" s="14" t="s">
        <v>33</v>
      </c>
      <c r="AX439" s="14" t="s">
        <v>72</v>
      </c>
      <c r="AY439" s="247" t="s">
        <v>128</v>
      </c>
    </row>
    <row r="440" s="15" customFormat="1">
      <c r="A440" s="15"/>
      <c r="B440" s="248"/>
      <c r="C440" s="249"/>
      <c r="D440" s="220" t="s">
        <v>141</v>
      </c>
      <c r="E440" s="250" t="s">
        <v>19</v>
      </c>
      <c r="F440" s="251" t="s">
        <v>150</v>
      </c>
      <c r="G440" s="249"/>
      <c r="H440" s="252">
        <v>57.200000000000003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8" t="s">
        <v>141</v>
      </c>
      <c r="AU440" s="258" t="s">
        <v>82</v>
      </c>
      <c r="AV440" s="15" t="s">
        <v>129</v>
      </c>
      <c r="AW440" s="15" t="s">
        <v>33</v>
      </c>
      <c r="AX440" s="15" t="s">
        <v>80</v>
      </c>
      <c r="AY440" s="258" t="s">
        <v>128</v>
      </c>
    </row>
    <row r="441" s="2" customFormat="1" ht="24.15" customHeight="1">
      <c r="A441" s="41"/>
      <c r="B441" s="42"/>
      <c r="C441" s="207" t="s">
        <v>693</v>
      </c>
      <c r="D441" s="207" t="s">
        <v>131</v>
      </c>
      <c r="E441" s="208" t="s">
        <v>1162</v>
      </c>
      <c r="F441" s="209" t="s">
        <v>1163</v>
      </c>
      <c r="G441" s="210" t="s">
        <v>352</v>
      </c>
      <c r="H441" s="211">
        <v>13.9</v>
      </c>
      <c r="I441" s="212"/>
      <c r="J441" s="213">
        <f>ROUND(I441*H441,2)</f>
        <v>0</v>
      </c>
      <c r="K441" s="209" t="s">
        <v>135</v>
      </c>
      <c r="L441" s="47"/>
      <c r="M441" s="214" t="s">
        <v>19</v>
      </c>
      <c r="N441" s="215" t="s">
        <v>43</v>
      </c>
      <c r="O441" s="87"/>
      <c r="P441" s="216">
        <f>O441*H441</f>
        <v>0</v>
      </c>
      <c r="Q441" s="216">
        <v>0.00281</v>
      </c>
      <c r="R441" s="216">
        <f>Q441*H441</f>
        <v>0.039059000000000003</v>
      </c>
      <c r="S441" s="216">
        <v>0</v>
      </c>
      <c r="T441" s="217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18" t="s">
        <v>147</v>
      </c>
      <c r="AT441" s="218" t="s">
        <v>131</v>
      </c>
      <c r="AU441" s="218" t="s">
        <v>82</v>
      </c>
      <c r="AY441" s="20" t="s">
        <v>128</v>
      </c>
      <c r="BE441" s="219">
        <f>IF(N441="základní",J441,0)</f>
        <v>0</v>
      </c>
      <c r="BF441" s="219">
        <f>IF(N441="snížená",J441,0)</f>
        <v>0</v>
      </c>
      <c r="BG441" s="219">
        <f>IF(N441="zákl. přenesená",J441,0)</f>
        <v>0</v>
      </c>
      <c r="BH441" s="219">
        <f>IF(N441="sníž. přenesená",J441,0)</f>
        <v>0</v>
      </c>
      <c r="BI441" s="219">
        <f>IF(N441="nulová",J441,0)</f>
        <v>0</v>
      </c>
      <c r="BJ441" s="20" t="s">
        <v>80</v>
      </c>
      <c r="BK441" s="219">
        <f>ROUND(I441*H441,2)</f>
        <v>0</v>
      </c>
      <c r="BL441" s="20" t="s">
        <v>147</v>
      </c>
      <c r="BM441" s="218" t="s">
        <v>1164</v>
      </c>
    </row>
    <row r="442" s="2" customFormat="1">
      <c r="A442" s="41"/>
      <c r="B442" s="42"/>
      <c r="C442" s="43"/>
      <c r="D442" s="220" t="s">
        <v>137</v>
      </c>
      <c r="E442" s="43"/>
      <c r="F442" s="221" t="s">
        <v>1165</v>
      </c>
      <c r="G442" s="43"/>
      <c r="H442" s="43"/>
      <c r="I442" s="222"/>
      <c r="J442" s="43"/>
      <c r="K442" s="43"/>
      <c r="L442" s="47"/>
      <c r="M442" s="223"/>
      <c r="N442" s="22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20" t="s">
        <v>137</v>
      </c>
      <c r="AU442" s="20" t="s">
        <v>82</v>
      </c>
    </row>
    <row r="443" s="2" customFormat="1">
      <c r="A443" s="41"/>
      <c r="B443" s="42"/>
      <c r="C443" s="43"/>
      <c r="D443" s="225" t="s">
        <v>139</v>
      </c>
      <c r="E443" s="43"/>
      <c r="F443" s="226" t="s">
        <v>1166</v>
      </c>
      <c r="G443" s="43"/>
      <c r="H443" s="43"/>
      <c r="I443" s="222"/>
      <c r="J443" s="43"/>
      <c r="K443" s="43"/>
      <c r="L443" s="47"/>
      <c r="M443" s="223"/>
      <c r="N443" s="22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139</v>
      </c>
      <c r="AU443" s="20" t="s">
        <v>82</v>
      </c>
    </row>
    <row r="444" s="13" customFormat="1">
      <c r="A444" s="13"/>
      <c r="B444" s="227"/>
      <c r="C444" s="228"/>
      <c r="D444" s="220" t="s">
        <v>141</v>
      </c>
      <c r="E444" s="229" t="s">
        <v>19</v>
      </c>
      <c r="F444" s="230" t="s">
        <v>881</v>
      </c>
      <c r="G444" s="228"/>
      <c r="H444" s="229" t="s">
        <v>19</v>
      </c>
      <c r="I444" s="231"/>
      <c r="J444" s="228"/>
      <c r="K444" s="228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141</v>
      </c>
      <c r="AU444" s="236" t="s">
        <v>82</v>
      </c>
      <c r="AV444" s="13" t="s">
        <v>80</v>
      </c>
      <c r="AW444" s="13" t="s">
        <v>33</v>
      </c>
      <c r="AX444" s="13" t="s">
        <v>72</v>
      </c>
      <c r="AY444" s="236" t="s">
        <v>128</v>
      </c>
    </row>
    <row r="445" s="13" customFormat="1">
      <c r="A445" s="13"/>
      <c r="B445" s="227"/>
      <c r="C445" s="228"/>
      <c r="D445" s="220" t="s">
        <v>141</v>
      </c>
      <c r="E445" s="229" t="s">
        <v>19</v>
      </c>
      <c r="F445" s="230" t="s">
        <v>1144</v>
      </c>
      <c r="G445" s="228"/>
      <c r="H445" s="229" t="s">
        <v>19</v>
      </c>
      <c r="I445" s="231"/>
      <c r="J445" s="228"/>
      <c r="K445" s="228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141</v>
      </c>
      <c r="AU445" s="236" t="s">
        <v>82</v>
      </c>
      <c r="AV445" s="13" t="s">
        <v>80</v>
      </c>
      <c r="AW445" s="13" t="s">
        <v>33</v>
      </c>
      <c r="AX445" s="13" t="s">
        <v>72</v>
      </c>
      <c r="AY445" s="236" t="s">
        <v>128</v>
      </c>
    </row>
    <row r="446" s="14" customFormat="1">
      <c r="A446" s="14"/>
      <c r="B446" s="237"/>
      <c r="C446" s="238"/>
      <c r="D446" s="220" t="s">
        <v>141</v>
      </c>
      <c r="E446" s="239" t="s">
        <v>19</v>
      </c>
      <c r="F446" s="240" t="s">
        <v>1167</v>
      </c>
      <c r="G446" s="238"/>
      <c r="H446" s="241">
        <v>5.2000000000000002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7" t="s">
        <v>141</v>
      </c>
      <c r="AU446" s="247" t="s">
        <v>82</v>
      </c>
      <c r="AV446" s="14" t="s">
        <v>82</v>
      </c>
      <c r="AW446" s="14" t="s">
        <v>33</v>
      </c>
      <c r="AX446" s="14" t="s">
        <v>72</v>
      </c>
      <c r="AY446" s="247" t="s">
        <v>128</v>
      </c>
    </row>
    <row r="447" s="13" customFormat="1">
      <c r="A447" s="13"/>
      <c r="B447" s="227"/>
      <c r="C447" s="228"/>
      <c r="D447" s="220" t="s">
        <v>141</v>
      </c>
      <c r="E447" s="229" t="s">
        <v>19</v>
      </c>
      <c r="F447" s="230" t="s">
        <v>1146</v>
      </c>
      <c r="G447" s="228"/>
      <c r="H447" s="229" t="s">
        <v>19</v>
      </c>
      <c r="I447" s="231"/>
      <c r="J447" s="228"/>
      <c r="K447" s="228"/>
      <c r="L447" s="232"/>
      <c r="M447" s="233"/>
      <c r="N447" s="234"/>
      <c r="O447" s="234"/>
      <c r="P447" s="234"/>
      <c r="Q447" s="234"/>
      <c r="R447" s="234"/>
      <c r="S447" s="234"/>
      <c r="T447" s="23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6" t="s">
        <v>141</v>
      </c>
      <c r="AU447" s="236" t="s">
        <v>82</v>
      </c>
      <c r="AV447" s="13" t="s">
        <v>80</v>
      </c>
      <c r="AW447" s="13" t="s">
        <v>33</v>
      </c>
      <c r="AX447" s="13" t="s">
        <v>72</v>
      </c>
      <c r="AY447" s="236" t="s">
        <v>128</v>
      </c>
    </row>
    <row r="448" s="14" customFormat="1">
      <c r="A448" s="14"/>
      <c r="B448" s="237"/>
      <c r="C448" s="238"/>
      <c r="D448" s="220" t="s">
        <v>141</v>
      </c>
      <c r="E448" s="239" t="s">
        <v>19</v>
      </c>
      <c r="F448" s="240" t="s">
        <v>1168</v>
      </c>
      <c r="G448" s="238"/>
      <c r="H448" s="241">
        <v>8.6999999999999993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7" t="s">
        <v>141</v>
      </c>
      <c r="AU448" s="247" t="s">
        <v>82</v>
      </c>
      <c r="AV448" s="14" t="s">
        <v>82</v>
      </c>
      <c r="AW448" s="14" t="s">
        <v>33</v>
      </c>
      <c r="AX448" s="14" t="s">
        <v>72</v>
      </c>
      <c r="AY448" s="247" t="s">
        <v>128</v>
      </c>
    </row>
    <row r="449" s="15" customFormat="1">
      <c r="A449" s="15"/>
      <c r="B449" s="248"/>
      <c r="C449" s="249"/>
      <c r="D449" s="220" t="s">
        <v>141</v>
      </c>
      <c r="E449" s="250" t="s">
        <v>19</v>
      </c>
      <c r="F449" s="251" t="s">
        <v>150</v>
      </c>
      <c r="G449" s="249"/>
      <c r="H449" s="252">
        <v>13.9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8" t="s">
        <v>141</v>
      </c>
      <c r="AU449" s="258" t="s">
        <v>82</v>
      </c>
      <c r="AV449" s="15" t="s">
        <v>129</v>
      </c>
      <c r="AW449" s="15" t="s">
        <v>33</v>
      </c>
      <c r="AX449" s="15" t="s">
        <v>80</v>
      </c>
      <c r="AY449" s="258" t="s">
        <v>128</v>
      </c>
    </row>
    <row r="450" s="2" customFormat="1" ht="24.15" customHeight="1">
      <c r="A450" s="41"/>
      <c r="B450" s="42"/>
      <c r="C450" s="207" t="s">
        <v>701</v>
      </c>
      <c r="D450" s="207" t="s">
        <v>131</v>
      </c>
      <c r="E450" s="208" t="s">
        <v>1169</v>
      </c>
      <c r="F450" s="209" t="s">
        <v>1170</v>
      </c>
      <c r="G450" s="210" t="s">
        <v>352</v>
      </c>
      <c r="H450" s="211">
        <v>35</v>
      </c>
      <c r="I450" s="212"/>
      <c r="J450" s="213">
        <f>ROUND(I450*H450,2)</f>
        <v>0</v>
      </c>
      <c r="K450" s="209" t="s">
        <v>135</v>
      </c>
      <c r="L450" s="47"/>
      <c r="M450" s="214" t="s">
        <v>19</v>
      </c>
      <c r="N450" s="215" t="s">
        <v>43</v>
      </c>
      <c r="O450" s="87"/>
      <c r="P450" s="216">
        <f>O450*H450</f>
        <v>0</v>
      </c>
      <c r="Q450" s="216">
        <v>0.00362</v>
      </c>
      <c r="R450" s="216">
        <f>Q450*H450</f>
        <v>0.12670000000000001</v>
      </c>
      <c r="S450" s="216">
        <v>0</v>
      </c>
      <c r="T450" s="217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18" t="s">
        <v>147</v>
      </c>
      <c r="AT450" s="218" t="s">
        <v>131</v>
      </c>
      <c r="AU450" s="218" t="s">
        <v>82</v>
      </c>
      <c r="AY450" s="20" t="s">
        <v>128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20" t="s">
        <v>80</v>
      </c>
      <c r="BK450" s="219">
        <f>ROUND(I450*H450,2)</f>
        <v>0</v>
      </c>
      <c r="BL450" s="20" t="s">
        <v>147</v>
      </c>
      <c r="BM450" s="218" t="s">
        <v>1171</v>
      </c>
    </row>
    <row r="451" s="2" customFormat="1">
      <c r="A451" s="41"/>
      <c r="B451" s="42"/>
      <c r="C451" s="43"/>
      <c r="D451" s="220" t="s">
        <v>137</v>
      </c>
      <c r="E451" s="43"/>
      <c r="F451" s="221" t="s">
        <v>1172</v>
      </c>
      <c r="G451" s="43"/>
      <c r="H451" s="43"/>
      <c r="I451" s="222"/>
      <c r="J451" s="43"/>
      <c r="K451" s="43"/>
      <c r="L451" s="47"/>
      <c r="M451" s="223"/>
      <c r="N451" s="22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137</v>
      </c>
      <c r="AU451" s="20" t="s">
        <v>82</v>
      </c>
    </row>
    <row r="452" s="2" customFormat="1">
      <c r="A452" s="41"/>
      <c r="B452" s="42"/>
      <c r="C452" s="43"/>
      <c r="D452" s="225" t="s">
        <v>139</v>
      </c>
      <c r="E452" s="43"/>
      <c r="F452" s="226" t="s">
        <v>1173</v>
      </c>
      <c r="G452" s="43"/>
      <c r="H452" s="43"/>
      <c r="I452" s="222"/>
      <c r="J452" s="43"/>
      <c r="K452" s="43"/>
      <c r="L452" s="47"/>
      <c r="M452" s="223"/>
      <c r="N452" s="22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20" t="s">
        <v>139</v>
      </c>
      <c r="AU452" s="20" t="s">
        <v>82</v>
      </c>
    </row>
    <row r="453" s="13" customFormat="1">
      <c r="A453" s="13"/>
      <c r="B453" s="227"/>
      <c r="C453" s="228"/>
      <c r="D453" s="220" t="s">
        <v>141</v>
      </c>
      <c r="E453" s="229" t="s">
        <v>19</v>
      </c>
      <c r="F453" s="230" t="s">
        <v>881</v>
      </c>
      <c r="G453" s="228"/>
      <c r="H453" s="229" t="s">
        <v>19</v>
      </c>
      <c r="I453" s="231"/>
      <c r="J453" s="228"/>
      <c r="K453" s="228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141</v>
      </c>
      <c r="AU453" s="236" t="s">
        <v>82</v>
      </c>
      <c r="AV453" s="13" t="s">
        <v>80</v>
      </c>
      <c r="AW453" s="13" t="s">
        <v>33</v>
      </c>
      <c r="AX453" s="13" t="s">
        <v>72</v>
      </c>
      <c r="AY453" s="236" t="s">
        <v>128</v>
      </c>
    </row>
    <row r="454" s="13" customFormat="1">
      <c r="A454" s="13"/>
      <c r="B454" s="227"/>
      <c r="C454" s="228"/>
      <c r="D454" s="220" t="s">
        <v>141</v>
      </c>
      <c r="E454" s="229" t="s">
        <v>19</v>
      </c>
      <c r="F454" s="230" t="s">
        <v>1146</v>
      </c>
      <c r="G454" s="228"/>
      <c r="H454" s="229" t="s">
        <v>19</v>
      </c>
      <c r="I454" s="231"/>
      <c r="J454" s="228"/>
      <c r="K454" s="228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141</v>
      </c>
      <c r="AU454" s="236" t="s">
        <v>82</v>
      </c>
      <c r="AV454" s="13" t="s">
        <v>80</v>
      </c>
      <c r="AW454" s="13" t="s">
        <v>33</v>
      </c>
      <c r="AX454" s="13" t="s">
        <v>72</v>
      </c>
      <c r="AY454" s="236" t="s">
        <v>128</v>
      </c>
    </row>
    <row r="455" s="14" customFormat="1">
      <c r="A455" s="14"/>
      <c r="B455" s="237"/>
      <c r="C455" s="238"/>
      <c r="D455" s="220" t="s">
        <v>141</v>
      </c>
      <c r="E455" s="239" t="s">
        <v>19</v>
      </c>
      <c r="F455" s="240" t="s">
        <v>437</v>
      </c>
      <c r="G455" s="238"/>
      <c r="H455" s="241">
        <v>35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141</v>
      </c>
      <c r="AU455" s="247" t="s">
        <v>82</v>
      </c>
      <c r="AV455" s="14" t="s">
        <v>82</v>
      </c>
      <c r="AW455" s="14" t="s">
        <v>33</v>
      </c>
      <c r="AX455" s="14" t="s">
        <v>80</v>
      </c>
      <c r="AY455" s="247" t="s">
        <v>128</v>
      </c>
    </row>
    <row r="456" s="2" customFormat="1" ht="24.15" customHeight="1">
      <c r="A456" s="41"/>
      <c r="B456" s="42"/>
      <c r="C456" s="207" t="s">
        <v>708</v>
      </c>
      <c r="D456" s="207" t="s">
        <v>131</v>
      </c>
      <c r="E456" s="208" t="s">
        <v>1174</v>
      </c>
      <c r="F456" s="209" t="s">
        <v>1175</v>
      </c>
      <c r="G456" s="210" t="s">
        <v>352</v>
      </c>
      <c r="H456" s="211">
        <v>158</v>
      </c>
      <c r="I456" s="212"/>
      <c r="J456" s="213">
        <f>ROUND(I456*H456,2)</f>
        <v>0</v>
      </c>
      <c r="K456" s="209" t="s">
        <v>135</v>
      </c>
      <c r="L456" s="47"/>
      <c r="M456" s="214" t="s">
        <v>19</v>
      </c>
      <c r="N456" s="215" t="s">
        <v>43</v>
      </c>
      <c r="O456" s="87"/>
      <c r="P456" s="216">
        <f>O456*H456</f>
        <v>0</v>
      </c>
      <c r="Q456" s="216">
        <v>0.00072999999999999996</v>
      </c>
      <c r="R456" s="216">
        <f>Q456*H456</f>
        <v>0.11534</v>
      </c>
      <c r="S456" s="216">
        <v>0</v>
      </c>
      <c r="T456" s="217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18" t="s">
        <v>147</v>
      </c>
      <c r="AT456" s="218" t="s">
        <v>131</v>
      </c>
      <c r="AU456" s="218" t="s">
        <v>82</v>
      </c>
      <c r="AY456" s="20" t="s">
        <v>128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20" t="s">
        <v>80</v>
      </c>
      <c r="BK456" s="219">
        <f>ROUND(I456*H456,2)</f>
        <v>0</v>
      </c>
      <c r="BL456" s="20" t="s">
        <v>147</v>
      </c>
      <c r="BM456" s="218" t="s">
        <v>1176</v>
      </c>
    </row>
    <row r="457" s="2" customFormat="1">
      <c r="A457" s="41"/>
      <c r="B457" s="42"/>
      <c r="C457" s="43"/>
      <c r="D457" s="220" t="s">
        <v>137</v>
      </c>
      <c r="E457" s="43"/>
      <c r="F457" s="221" t="s">
        <v>1177</v>
      </c>
      <c r="G457" s="43"/>
      <c r="H457" s="43"/>
      <c r="I457" s="222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137</v>
      </c>
      <c r="AU457" s="20" t="s">
        <v>82</v>
      </c>
    </row>
    <row r="458" s="2" customFormat="1">
      <c r="A458" s="41"/>
      <c r="B458" s="42"/>
      <c r="C458" s="43"/>
      <c r="D458" s="225" t="s">
        <v>139</v>
      </c>
      <c r="E458" s="43"/>
      <c r="F458" s="226" t="s">
        <v>1178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139</v>
      </c>
      <c r="AU458" s="20" t="s">
        <v>82</v>
      </c>
    </row>
    <row r="459" s="13" customFormat="1">
      <c r="A459" s="13"/>
      <c r="B459" s="227"/>
      <c r="C459" s="228"/>
      <c r="D459" s="220" t="s">
        <v>141</v>
      </c>
      <c r="E459" s="229" t="s">
        <v>19</v>
      </c>
      <c r="F459" s="230" t="s">
        <v>889</v>
      </c>
      <c r="G459" s="228"/>
      <c r="H459" s="229" t="s">
        <v>19</v>
      </c>
      <c r="I459" s="231"/>
      <c r="J459" s="228"/>
      <c r="K459" s="228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141</v>
      </c>
      <c r="AU459" s="236" t="s">
        <v>82</v>
      </c>
      <c r="AV459" s="13" t="s">
        <v>80</v>
      </c>
      <c r="AW459" s="13" t="s">
        <v>33</v>
      </c>
      <c r="AX459" s="13" t="s">
        <v>72</v>
      </c>
      <c r="AY459" s="236" t="s">
        <v>128</v>
      </c>
    </row>
    <row r="460" s="13" customFormat="1">
      <c r="A460" s="13"/>
      <c r="B460" s="227"/>
      <c r="C460" s="228"/>
      <c r="D460" s="220" t="s">
        <v>141</v>
      </c>
      <c r="E460" s="229" t="s">
        <v>19</v>
      </c>
      <c r="F460" s="230" t="s">
        <v>1144</v>
      </c>
      <c r="G460" s="228"/>
      <c r="H460" s="229" t="s">
        <v>19</v>
      </c>
      <c r="I460" s="231"/>
      <c r="J460" s="228"/>
      <c r="K460" s="228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141</v>
      </c>
      <c r="AU460" s="236" t="s">
        <v>82</v>
      </c>
      <c r="AV460" s="13" t="s">
        <v>80</v>
      </c>
      <c r="AW460" s="13" t="s">
        <v>33</v>
      </c>
      <c r="AX460" s="13" t="s">
        <v>72</v>
      </c>
      <c r="AY460" s="236" t="s">
        <v>128</v>
      </c>
    </row>
    <row r="461" s="14" customFormat="1">
      <c r="A461" s="14"/>
      <c r="B461" s="237"/>
      <c r="C461" s="238"/>
      <c r="D461" s="220" t="s">
        <v>141</v>
      </c>
      <c r="E461" s="239" t="s">
        <v>19</v>
      </c>
      <c r="F461" s="240" t="s">
        <v>1179</v>
      </c>
      <c r="G461" s="238"/>
      <c r="H461" s="241">
        <v>36.5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7" t="s">
        <v>141</v>
      </c>
      <c r="AU461" s="247" t="s">
        <v>82</v>
      </c>
      <c r="AV461" s="14" t="s">
        <v>82</v>
      </c>
      <c r="AW461" s="14" t="s">
        <v>33</v>
      </c>
      <c r="AX461" s="14" t="s">
        <v>72</v>
      </c>
      <c r="AY461" s="247" t="s">
        <v>128</v>
      </c>
    </row>
    <row r="462" s="13" customFormat="1">
      <c r="A462" s="13"/>
      <c r="B462" s="227"/>
      <c r="C462" s="228"/>
      <c r="D462" s="220" t="s">
        <v>141</v>
      </c>
      <c r="E462" s="229" t="s">
        <v>19</v>
      </c>
      <c r="F462" s="230" t="s">
        <v>1146</v>
      </c>
      <c r="G462" s="228"/>
      <c r="H462" s="229" t="s">
        <v>19</v>
      </c>
      <c r="I462" s="231"/>
      <c r="J462" s="228"/>
      <c r="K462" s="228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141</v>
      </c>
      <c r="AU462" s="236" t="s">
        <v>82</v>
      </c>
      <c r="AV462" s="13" t="s">
        <v>80</v>
      </c>
      <c r="AW462" s="13" t="s">
        <v>33</v>
      </c>
      <c r="AX462" s="13" t="s">
        <v>72</v>
      </c>
      <c r="AY462" s="236" t="s">
        <v>128</v>
      </c>
    </row>
    <row r="463" s="14" customFormat="1">
      <c r="A463" s="14"/>
      <c r="B463" s="237"/>
      <c r="C463" s="238"/>
      <c r="D463" s="220" t="s">
        <v>141</v>
      </c>
      <c r="E463" s="239" t="s">
        <v>19</v>
      </c>
      <c r="F463" s="240" t="s">
        <v>1180</v>
      </c>
      <c r="G463" s="238"/>
      <c r="H463" s="241">
        <v>7.7999999999999998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141</v>
      </c>
      <c r="AU463" s="247" t="s">
        <v>82</v>
      </c>
      <c r="AV463" s="14" t="s">
        <v>82</v>
      </c>
      <c r="AW463" s="14" t="s">
        <v>33</v>
      </c>
      <c r="AX463" s="14" t="s">
        <v>72</v>
      </c>
      <c r="AY463" s="247" t="s">
        <v>128</v>
      </c>
    </row>
    <row r="464" s="13" customFormat="1">
      <c r="A464" s="13"/>
      <c r="B464" s="227"/>
      <c r="C464" s="228"/>
      <c r="D464" s="220" t="s">
        <v>141</v>
      </c>
      <c r="E464" s="229" t="s">
        <v>19</v>
      </c>
      <c r="F464" s="230" t="s">
        <v>891</v>
      </c>
      <c r="G464" s="228"/>
      <c r="H464" s="229" t="s">
        <v>19</v>
      </c>
      <c r="I464" s="231"/>
      <c r="J464" s="228"/>
      <c r="K464" s="228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141</v>
      </c>
      <c r="AU464" s="236" t="s">
        <v>82</v>
      </c>
      <c r="AV464" s="13" t="s">
        <v>80</v>
      </c>
      <c r="AW464" s="13" t="s">
        <v>33</v>
      </c>
      <c r="AX464" s="13" t="s">
        <v>72</v>
      </c>
      <c r="AY464" s="236" t="s">
        <v>128</v>
      </c>
    </row>
    <row r="465" s="13" customFormat="1">
      <c r="A465" s="13"/>
      <c r="B465" s="227"/>
      <c r="C465" s="228"/>
      <c r="D465" s="220" t="s">
        <v>141</v>
      </c>
      <c r="E465" s="229" t="s">
        <v>19</v>
      </c>
      <c r="F465" s="230" t="s">
        <v>1144</v>
      </c>
      <c r="G465" s="228"/>
      <c r="H465" s="229" t="s">
        <v>19</v>
      </c>
      <c r="I465" s="231"/>
      <c r="J465" s="228"/>
      <c r="K465" s="228"/>
      <c r="L465" s="232"/>
      <c r="M465" s="233"/>
      <c r="N465" s="234"/>
      <c r="O465" s="234"/>
      <c r="P465" s="234"/>
      <c r="Q465" s="234"/>
      <c r="R465" s="234"/>
      <c r="S465" s="234"/>
      <c r="T465" s="23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6" t="s">
        <v>141</v>
      </c>
      <c r="AU465" s="236" t="s">
        <v>82</v>
      </c>
      <c r="AV465" s="13" t="s">
        <v>80</v>
      </c>
      <c r="AW465" s="13" t="s">
        <v>33</v>
      </c>
      <c r="AX465" s="13" t="s">
        <v>72</v>
      </c>
      <c r="AY465" s="236" t="s">
        <v>128</v>
      </c>
    </row>
    <row r="466" s="14" customFormat="1">
      <c r="A466" s="14"/>
      <c r="B466" s="237"/>
      <c r="C466" s="238"/>
      <c r="D466" s="220" t="s">
        <v>141</v>
      </c>
      <c r="E466" s="239" t="s">
        <v>19</v>
      </c>
      <c r="F466" s="240" t="s">
        <v>1181</v>
      </c>
      <c r="G466" s="238"/>
      <c r="H466" s="241">
        <v>77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7" t="s">
        <v>141</v>
      </c>
      <c r="AU466" s="247" t="s">
        <v>82</v>
      </c>
      <c r="AV466" s="14" t="s">
        <v>82</v>
      </c>
      <c r="AW466" s="14" t="s">
        <v>33</v>
      </c>
      <c r="AX466" s="14" t="s">
        <v>72</v>
      </c>
      <c r="AY466" s="247" t="s">
        <v>128</v>
      </c>
    </row>
    <row r="467" s="13" customFormat="1">
      <c r="A467" s="13"/>
      <c r="B467" s="227"/>
      <c r="C467" s="228"/>
      <c r="D467" s="220" t="s">
        <v>141</v>
      </c>
      <c r="E467" s="229" t="s">
        <v>19</v>
      </c>
      <c r="F467" s="230" t="s">
        <v>1146</v>
      </c>
      <c r="G467" s="228"/>
      <c r="H467" s="229" t="s">
        <v>19</v>
      </c>
      <c r="I467" s="231"/>
      <c r="J467" s="228"/>
      <c r="K467" s="228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141</v>
      </c>
      <c r="AU467" s="236" t="s">
        <v>82</v>
      </c>
      <c r="AV467" s="13" t="s">
        <v>80</v>
      </c>
      <c r="AW467" s="13" t="s">
        <v>33</v>
      </c>
      <c r="AX467" s="13" t="s">
        <v>72</v>
      </c>
      <c r="AY467" s="236" t="s">
        <v>128</v>
      </c>
    </row>
    <row r="468" s="14" customFormat="1">
      <c r="A468" s="14"/>
      <c r="B468" s="237"/>
      <c r="C468" s="238"/>
      <c r="D468" s="220" t="s">
        <v>141</v>
      </c>
      <c r="E468" s="239" t="s">
        <v>19</v>
      </c>
      <c r="F468" s="240" t="s">
        <v>1182</v>
      </c>
      <c r="G468" s="238"/>
      <c r="H468" s="241">
        <v>36.700000000000003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141</v>
      </c>
      <c r="AU468" s="247" t="s">
        <v>82</v>
      </c>
      <c r="AV468" s="14" t="s">
        <v>82</v>
      </c>
      <c r="AW468" s="14" t="s">
        <v>33</v>
      </c>
      <c r="AX468" s="14" t="s">
        <v>72</v>
      </c>
      <c r="AY468" s="247" t="s">
        <v>128</v>
      </c>
    </row>
    <row r="469" s="15" customFormat="1">
      <c r="A469" s="15"/>
      <c r="B469" s="248"/>
      <c r="C469" s="249"/>
      <c r="D469" s="220" t="s">
        <v>141</v>
      </c>
      <c r="E469" s="250" t="s">
        <v>19</v>
      </c>
      <c r="F469" s="251" t="s">
        <v>150</v>
      </c>
      <c r="G469" s="249"/>
      <c r="H469" s="252">
        <v>158</v>
      </c>
      <c r="I469" s="253"/>
      <c r="J469" s="249"/>
      <c r="K469" s="249"/>
      <c r="L469" s="254"/>
      <c r="M469" s="255"/>
      <c r="N469" s="256"/>
      <c r="O469" s="256"/>
      <c r="P469" s="256"/>
      <c r="Q469" s="256"/>
      <c r="R469" s="256"/>
      <c r="S469" s="256"/>
      <c r="T469" s="25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8" t="s">
        <v>141</v>
      </c>
      <c r="AU469" s="258" t="s">
        <v>82</v>
      </c>
      <c r="AV469" s="15" t="s">
        <v>129</v>
      </c>
      <c r="AW469" s="15" t="s">
        <v>33</v>
      </c>
      <c r="AX469" s="15" t="s">
        <v>80</v>
      </c>
      <c r="AY469" s="258" t="s">
        <v>128</v>
      </c>
    </row>
    <row r="470" s="2" customFormat="1" ht="24.15" customHeight="1">
      <c r="A470" s="41"/>
      <c r="B470" s="42"/>
      <c r="C470" s="207" t="s">
        <v>714</v>
      </c>
      <c r="D470" s="207" t="s">
        <v>131</v>
      </c>
      <c r="E470" s="208" t="s">
        <v>1183</v>
      </c>
      <c r="F470" s="209" t="s">
        <v>1184</v>
      </c>
      <c r="G470" s="210" t="s">
        <v>352</v>
      </c>
      <c r="H470" s="211">
        <v>113</v>
      </c>
      <c r="I470" s="212"/>
      <c r="J470" s="213">
        <f>ROUND(I470*H470,2)</f>
        <v>0</v>
      </c>
      <c r="K470" s="209" t="s">
        <v>135</v>
      </c>
      <c r="L470" s="47"/>
      <c r="M470" s="214" t="s">
        <v>19</v>
      </c>
      <c r="N470" s="215" t="s">
        <v>43</v>
      </c>
      <c r="O470" s="87"/>
      <c r="P470" s="216">
        <f>O470*H470</f>
        <v>0</v>
      </c>
      <c r="Q470" s="216">
        <v>0.00097999999999999997</v>
      </c>
      <c r="R470" s="216">
        <f>Q470*H470</f>
        <v>0.11073999999999999</v>
      </c>
      <c r="S470" s="216">
        <v>0</v>
      </c>
      <c r="T470" s="217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18" t="s">
        <v>147</v>
      </c>
      <c r="AT470" s="218" t="s">
        <v>131</v>
      </c>
      <c r="AU470" s="218" t="s">
        <v>82</v>
      </c>
      <c r="AY470" s="20" t="s">
        <v>128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20" t="s">
        <v>80</v>
      </c>
      <c r="BK470" s="219">
        <f>ROUND(I470*H470,2)</f>
        <v>0</v>
      </c>
      <c r="BL470" s="20" t="s">
        <v>147</v>
      </c>
      <c r="BM470" s="218" t="s">
        <v>1185</v>
      </c>
    </row>
    <row r="471" s="2" customFormat="1">
      <c r="A471" s="41"/>
      <c r="B471" s="42"/>
      <c r="C471" s="43"/>
      <c r="D471" s="220" t="s">
        <v>137</v>
      </c>
      <c r="E471" s="43"/>
      <c r="F471" s="221" t="s">
        <v>1186</v>
      </c>
      <c r="G471" s="43"/>
      <c r="H471" s="43"/>
      <c r="I471" s="222"/>
      <c r="J471" s="43"/>
      <c r="K471" s="43"/>
      <c r="L471" s="47"/>
      <c r="M471" s="223"/>
      <c r="N471" s="22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20" t="s">
        <v>137</v>
      </c>
      <c r="AU471" s="20" t="s">
        <v>82</v>
      </c>
    </row>
    <row r="472" s="2" customFormat="1">
      <c r="A472" s="41"/>
      <c r="B472" s="42"/>
      <c r="C472" s="43"/>
      <c r="D472" s="225" t="s">
        <v>139</v>
      </c>
      <c r="E472" s="43"/>
      <c r="F472" s="226" t="s">
        <v>1187</v>
      </c>
      <c r="G472" s="43"/>
      <c r="H472" s="43"/>
      <c r="I472" s="222"/>
      <c r="J472" s="43"/>
      <c r="K472" s="43"/>
      <c r="L472" s="47"/>
      <c r="M472" s="223"/>
      <c r="N472" s="22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20" t="s">
        <v>139</v>
      </c>
      <c r="AU472" s="20" t="s">
        <v>82</v>
      </c>
    </row>
    <row r="473" s="13" customFormat="1">
      <c r="A473" s="13"/>
      <c r="B473" s="227"/>
      <c r="C473" s="228"/>
      <c r="D473" s="220" t="s">
        <v>141</v>
      </c>
      <c r="E473" s="229" t="s">
        <v>19</v>
      </c>
      <c r="F473" s="230" t="s">
        <v>889</v>
      </c>
      <c r="G473" s="228"/>
      <c r="H473" s="229" t="s">
        <v>19</v>
      </c>
      <c r="I473" s="231"/>
      <c r="J473" s="228"/>
      <c r="K473" s="228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141</v>
      </c>
      <c r="AU473" s="236" t="s">
        <v>82</v>
      </c>
      <c r="AV473" s="13" t="s">
        <v>80</v>
      </c>
      <c r="AW473" s="13" t="s">
        <v>33</v>
      </c>
      <c r="AX473" s="13" t="s">
        <v>72</v>
      </c>
      <c r="AY473" s="236" t="s">
        <v>128</v>
      </c>
    </row>
    <row r="474" s="13" customFormat="1">
      <c r="A474" s="13"/>
      <c r="B474" s="227"/>
      <c r="C474" s="228"/>
      <c r="D474" s="220" t="s">
        <v>141</v>
      </c>
      <c r="E474" s="229" t="s">
        <v>19</v>
      </c>
      <c r="F474" s="230" t="s">
        <v>1144</v>
      </c>
      <c r="G474" s="228"/>
      <c r="H474" s="229" t="s">
        <v>19</v>
      </c>
      <c r="I474" s="231"/>
      <c r="J474" s="228"/>
      <c r="K474" s="228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141</v>
      </c>
      <c r="AU474" s="236" t="s">
        <v>82</v>
      </c>
      <c r="AV474" s="13" t="s">
        <v>80</v>
      </c>
      <c r="AW474" s="13" t="s">
        <v>33</v>
      </c>
      <c r="AX474" s="13" t="s">
        <v>72</v>
      </c>
      <c r="AY474" s="236" t="s">
        <v>128</v>
      </c>
    </row>
    <row r="475" s="14" customFormat="1">
      <c r="A475" s="14"/>
      <c r="B475" s="237"/>
      <c r="C475" s="238"/>
      <c r="D475" s="220" t="s">
        <v>141</v>
      </c>
      <c r="E475" s="239" t="s">
        <v>19</v>
      </c>
      <c r="F475" s="240" t="s">
        <v>1188</v>
      </c>
      <c r="G475" s="238"/>
      <c r="H475" s="241">
        <v>65.700000000000003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141</v>
      </c>
      <c r="AU475" s="247" t="s">
        <v>82</v>
      </c>
      <c r="AV475" s="14" t="s">
        <v>82</v>
      </c>
      <c r="AW475" s="14" t="s">
        <v>33</v>
      </c>
      <c r="AX475" s="14" t="s">
        <v>72</v>
      </c>
      <c r="AY475" s="247" t="s">
        <v>128</v>
      </c>
    </row>
    <row r="476" s="13" customFormat="1">
      <c r="A476" s="13"/>
      <c r="B476" s="227"/>
      <c r="C476" s="228"/>
      <c r="D476" s="220" t="s">
        <v>141</v>
      </c>
      <c r="E476" s="229" t="s">
        <v>19</v>
      </c>
      <c r="F476" s="230" t="s">
        <v>1146</v>
      </c>
      <c r="G476" s="228"/>
      <c r="H476" s="229" t="s">
        <v>19</v>
      </c>
      <c r="I476" s="231"/>
      <c r="J476" s="228"/>
      <c r="K476" s="228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141</v>
      </c>
      <c r="AU476" s="236" t="s">
        <v>82</v>
      </c>
      <c r="AV476" s="13" t="s">
        <v>80</v>
      </c>
      <c r="AW476" s="13" t="s">
        <v>33</v>
      </c>
      <c r="AX476" s="13" t="s">
        <v>72</v>
      </c>
      <c r="AY476" s="236" t="s">
        <v>128</v>
      </c>
    </row>
    <row r="477" s="14" customFormat="1">
      <c r="A477" s="14"/>
      <c r="B477" s="237"/>
      <c r="C477" s="238"/>
      <c r="D477" s="220" t="s">
        <v>141</v>
      </c>
      <c r="E477" s="239" t="s">
        <v>19</v>
      </c>
      <c r="F477" s="240" t="s">
        <v>1189</v>
      </c>
      <c r="G477" s="238"/>
      <c r="H477" s="241">
        <v>23.100000000000001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7" t="s">
        <v>141</v>
      </c>
      <c r="AU477" s="247" t="s">
        <v>82</v>
      </c>
      <c r="AV477" s="14" t="s">
        <v>82</v>
      </c>
      <c r="AW477" s="14" t="s">
        <v>33</v>
      </c>
      <c r="AX477" s="14" t="s">
        <v>72</v>
      </c>
      <c r="AY477" s="247" t="s">
        <v>128</v>
      </c>
    </row>
    <row r="478" s="13" customFormat="1">
      <c r="A478" s="13"/>
      <c r="B478" s="227"/>
      <c r="C478" s="228"/>
      <c r="D478" s="220" t="s">
        <v>141</v>
      </c>
      <c r="E478" s="229" t="s">
        <v>19</v>
      </c>
      <c r="F478" s="230" t="s">
        <v>891</v>
      </c>
      <c r="G478" s="228"/>
      <c r="H478" s="229" t="s">
        <v>19</v>
      </c>
      <c r="I478" s="231"/>
      <c r="J478" s="228"/>
      <c r="K478" s="228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141</v>
      </c>
      <c r="AU478" s="236" t="s">
        <v>82</v>
      </c>
      <c r="AV478" s="13" t="s">
        <v>80</v>
      </c>
      <c r="AW478" s="13" t="s">
        <v>33</v>
      </c>
      <c r="AX478" s="13" t="s">
        <v>72</v>
      </c>
      <c r="AY478" s="236" t="s">
        <v>128</v>
      </c>
    </row>
    <row r="479" s="13" customFormat="1">
      <c r="A479" s="13"/>
      <c r="B479" s="227"/>
      <c r="C479" s="228"/>
      <c r="D479" s="220" t="s">
        <v>141</v>
      </c>
      <c r="E479" s="229" t="s">
        <v>19</v>
      </c>
      <c r="F479" s="230" t="s">
        <v>1144</v>
      </c>
      <c r="G479" s="228"/>
      <c r="H479" s="229" t="s">
        <v>19</v>
      </c>
      <c r="I479" s="231"/>
      <c r="J479" s="228"/>
      <c r="K479" s="228"/>
      <c r="L479" s="232"/>
      <c r="M479" s="233"/>
      <c r="N479" s="234"/>
      <c r="O479" s="234"/>
      <c r="P479" s="234"/>
      <c r="Q479" s="234"/>
      <c r="R479" s="234"/>
      <c r="S479" s="234"/>
      <c r="T479" s="23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6" t="s">
        <v>141</v>
      </c>
      <c r="AU479" s="236" t="s">
        <v>82</v>
      </c>
      <c r="AV479" s="13" t="s">
        <v>80</v>
      </c>
      <c r="AW479" s="13" t="s">
        <v>33</v>
      </c>
      <c r="AX479" s="13" t="s">
        <v>72</v>
      </c>
      <c r="AY479" s="236" t="s">
        <v>128</v>
      </c>
    </row>
    <row r="480" s="14" customFormat="1">
      <c r="A480" s="14"/>
      <c r="B480" s="237"/>
      <c r="C480" s="238"/>
      <c r="D480" s="220" t="s">
        <v>141</v>
      </c>
      <c r="E480" s="239" t="s">
        <v>19</v>
      </c>
      <c r="F480" s="240" t="s">
        <v>162</v>
      </c>
      <c r="G480" s="238"/>
      <c r="H480" s="241">
        <v>3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141</v>
      </c>
      <c r="AU480" s="247" t="s">
        <v>82</v>
      </c>
      <c r="AV480" s="14" t="s">
        <v>82</v>
      </c>
      <c r="AW480" s="14" t="s">
        <v>33</v>
      </c>
      <c r="AX480" s="14" t="s">
        <v>72</v>
      </c>
      <c r="AY480" s="247" t="s">
        <v>128</v>
      </c>
    </row>
    <row r="481" s="13" customFormat="1">
      <c r="A481" s="13"/>
      <c r="B481" s="227"/>
      <c r="C481" s="228"/>
      <c r="D481" s="220" t="s">
        <v>141</v>
      </c>
      <c r="E481" s="229" t="s">
        <v>19</v>
      </c>
      <c r="F481" s="230" t="s">
        <v>1146</v>
      </c>
      <c r="G481" s="228"/>
      <c r="H481" s="229" t="s">
        <v>19</v>
      </c>
      <c r="I481" s="231"/>
      <c r="J481" s="228"/>
      <c r="K481" s="228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141</v>
      </c>
      <c r="AU481" s="236" t="s">
        <v>82</v>
      </c>
      <c r="AV481" s="13" t="s">
        <v>80</v>
      </c>
      <c r="AW481" s="13" t="s">
        <v>33</v>
      </c>
      <c r="AX481" s="13" t="s">
        <v>72</v>
      </c>
      <c r="AY481" s="236" t="s">
        <v>128</v>
      </c>
    </row>
    <row r="482" s="14" customFormat="1">
      <c r="A482" s="14"/>
      <c r="B482" s="237"/>
      <c r="C482" s="238"/>
      <c r="D482" s="220" t="s">
        <v>141</v>
      </c>
      <c r="E482" s="239" t="s">
        <v>19</v>
      </c>
      <c r="F482" s="240" t="s">
        <v>1190</v>
      </c>
      <c r="G482" s="238"/>
      <c r="H482" s="241">
        <v>21.199999999999999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7" t="s">
        <v>141</v>
      </c>
      <c r="AU482" s="247" t="s">
        <v>82</v>
      </c>
      <c r="AV482" s="14" t="s">
        <v>82</v>
      </c>
      <c r="AW482" s="14" t="s">
        <v>33</v>
      </c>
      <c r="AX482" s="14" t="s">
        <v>72</v>
      </c>
      <c r="AY482" s="247" t="s">
        <v>128</v>
      </c>
    </row>
    <row r="483" s="15" customFormat="1">
      <c r="A483" s="15"/>
      <c r="B483" s="248"/>
      <c r="C483" s="249"/>
      <c r="D483" s="220" t="s">
        <v>141</v>
      </c>
      <c r="E483" s="250" t="s">
        <v>19</v>
      </c>
      <c r="F483" s="251" t="s">
        <v>150</v>
      </c>
      <c r="G483" s="249"/>
      <c r="H483" s="252">
        <v>113</v>
      </c>
      <c r="I483" s="253"/>
      <c r="J483" s="249"/>
      <c r="K483" s="249"/>
      <c r="L483" s="254"/>
      <c r="M483" s="255"/>
      <c r="N483" s="256"/>
      <c r="O483" s="256"/>
      <c r="P483" s="256"/>
      <c r="Q483" s="256"/>
      <c r="R483" s="256"/>
      <c r="S483" s="256"/>
      <c r="T483" s="257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8" t="s">
        <v>141</v>
      </c>
      <c r="AU483" s="258" t="s">
        <v>82</v>
      </c>
      <c r="AV483" s="15" t="s">
        <v>129</v>
      </c>
      <c r="AW483" s="15" t="s">
        <v>33</v>
      </c>
      <c r="AX483" s="15" t="s">
        <v>80</v>
      </c>
      <c r="AY483" s="258" t="s">
        <v>128</v>
      </c>
    </row>
    <row r="484" s="2" customFormat="1" ht="24.15" customHeight="1">
      <c r="A484" s="41"/>
      <c r="B484" s="42"/>
      <c r="C484" s="207" t="s">
        <v>720</v>
      </c>
      <c r="D484" s="207" t="s">
        <v>131</v>
      </c>
      <c r="E484" s="208" t="s">
        <v>1191</v>
      </c>
      <c r="F484" s="209" t="s">
        <v>1192</v>
      </c>
      <c r="G484" s="210" t="s">
        <v>352</v>
      </c>
      <c r="H484" s="211">
        <v>21.600000000000001</v>
      </c>
      <c r="I484" s="212"/>
      <c r="J484" s="213">
        <f>ROUND(I484*H484,2)</f>
        <v>0</v>
      </c>
      <c r="K484" s="209" t="s">
        <v>135</v>
      </c>
      <c r="L484" s="47"/>
      <c r="M484" s="214" t="s">
        <v>19</v>
      </c>
      <c r="N484" s="215" t="s">
        <v>43</v>
      </c>
      <c r="O484" s="87"/>
      <c r="P484" s="216">
        <f>O484*H484</f>
        <v>0</v>
      </c>
      <c r="Q484" s="216">
        <v>0.0012999999999999999</v>
      </c>
      <c r="R484" s="216">
        <f>Q484*H484</f>
        <v>0.028080000000000001</v>
      </c>
      <c r="S484" s="216">
        <v>0</v>
      </c>
      <c r="T484" s="217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18" t="s">
        <v>147</v>
      </c>
      <c r="AT484" s="218" t="s">
        <v>131</v>
      </c>
      <c r="AU484" s="218" t="s">
        <v>82</v>
      </c>
      <c r="AY484" s="20" t="s">
        <v>128</v>
      </c>
      <c r="BE484" s="219">
        <f>IF(N484="základní",J484,0)</f>
        <v>0</v>
      </c>
      <c r="BF484" s="219">
        <f>IF(N484="snížená",J484,0)</f>
        <v>0</v>
      </c>
      <c r="BG484" s="219">
        <f>IF(N484="zákl. přenesená",J484,0)</f>
        <v>0</v>
      </c>
      <c r="BH484" s="219">
        <f>IF(N484="sníž. přenesená",J484,0)</f>
        <v>0</v>
      </c>
      <c r="BI484" s="219">
        <f>IF(N484="nulová",J484,0)</f>
        <v>0</v>
      </c>
      <c r="BJ484" s="20" t="s">
        <v>80</v>
      </c>
      <c r="BK484" s="219">
        <f>ROUND(I484*H484,2)</f>
        <v>0</v>
      </c>
      <c r="BL484" s="20" t="s">
        <v>147</v>
      </c>
      <c r="BM484" s="218" t="s">
        <v>1193</v>
      </c>
    </row>
    <row r="485" s="2" customFormat="1">
      <c r="A485" s="41"/>
      <c r="B485" s="42"/>
      <c r="C485" s="43"/>
      <c r="D485" s="220" t="s">
        <v>137</v>
      </c>
      <c r="E485" s="43"/>
      <c r="F485" s="221" t="s">
        <v>1194</v>
      </c>
      <c r="G485" s="43"/>
      <c r="H485" s="43"/>
      <c r="I485" s="222"/>
      <c r="J485" s="43"/>
      <c r="K485" s="43"/>
      <c r="L485" s="47"/>
      <c r="M485" s="223"/>
      <c r="N485" s="224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20" t="s">
        <v>137</v>
      </c>
      <c r="AU485" s="20" t="s">
        <v>82</v>
      </c>
    </row>
    <row r="486" s="2" customFormat="1">
      <c r="A486" s="41"/>
      <c r="B486" s="42"/>
      <c r="C486" s="43"/>
      <c r="D486" s="225" t="s">
        <v>139</v>
      </c>
      <c r="E486" s="43"/>
      <c r="F486" s="226" t="s">
        <v>1195</v>
      </c>
      <c r="G486" s="43"/>
      <c r="H486" s="43"/>
      <c r="I486" s="222"/>
      <c r="J486" s="43"/>
      <c r="K486" s="43"/>
      <c r="L486" s="47"/>
      <c r="M486" s="223"/>
      <c r="N486" s="22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139</v>
      </c>
      <c r="AU486" s="20" t="s">
        <v>82</v>
      </c>
    </row>
    <row r="487" s="13" customFormat="1">
      <c r="A487" s="13"/>
      <c r="B487" s="227"/>
      <c r="C487" s="228"/>
      <c r="D487" s="220" t="s">
        <v>141</v>
      </c>
      <c r="E487" s="229" t="s">
        <v>19</v>
      </c>
      <c r="F487" s="230" t="s">
        <v>889</v>
      </c>
      <c r="G487" s="228"/>
      <c r="H487" s="229" t="s">
        <v>19</v>
      </c>
      <c r="I487" s="231"/>
      <c r="J487" s="228"/>
      <c r="K487" s="228"/>
      <c r="L487" s="232"/>
      <c r="M487" s="233"/>
      <c r="N487" s="234"/>
      <c r="O487" s="234"/>
      <c r="P487" s="234"/>
      <c r="Q487" s="234"/>
      <c r="R487" s="234"/>
      <c r="S487" s="234"/>
      <c r="T487" s="23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6" t="s">
        <v>141</v>
      </c>
      <c r="AU487" s="236" t="s">
        <v>82</v>
      </c>
      <c r="AV487" s="13" t="s">
        <v>80</v>
      </c>
      <c r="AW487" s="13" t="s">
        <v>33</v>
      </c>
      <c r="AX487" s="13" t="s">
        <v>72</v>
      </c>
      <c r="AY487" s="236" t="s">
        <v>128</v>
      </c>
    </row>
    <row r="488" s="13" customFormat="1">
      <c r="A488" s="13"/>
      <c r="B488" s="227"/>
      <c r="C488" s="228"/>
      <c r="D488" s="220" t="s">
        <v>141</v>
      </c>
      <c r="E488" s="229" t="s">
        <v>19</v>
      </c>
      <c r="F488" s="230" t="s">
        <v>1144</v>
      </c>
      <c r="G488" s="228"/>
      <c r="H488" s="229" t="s">
        <v>19</v>
      </c>
      <c r="I488" s="231"/>
      <c r="J488" s="228"/>
      <c r="K488" s="228"/>
      <c r="L488" s="232"/>
      <c r="M488" s="233"/>
      <c r="N488" s="234"/>
      <c r="O488" s="234"/>
      <c r="P488" s="234"/>
      <c r="Q488" s="234"/>
      <c r="R488" s="234"/>
      <c r="S488" s="234"/>
      <c r="T488" s="23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6" t="s">
        <v>141</v>
      </c>
      <c r="AU488" s="236" t="s">
        <v>82</v>
      </c>
      <c r="AV488" s="13" t="s">
        <v>80</v>
      </c>
      <c r="AW488" s="13" t="s">
        <v>33</v>
      </c>
      <c r="AX488" s="13" t="s">
        <v>72</v>
      </c>
      <c r="AY488" s="236" t="s">
        <v>128</v>
      </c>
    </row>
    <row r="489" s="14" customFormat="1">
      <c r="A489" s="14"/>
      <c r="B489" s="237"/>
      <c r="C489" s="238"/>
      <c r="D489" s="220" t="s">
        <v>141</v>
      </c>
      <c r="E489" s="239" t="s">
        <v>19</v>
      </c>
      <c r="F489" s="240" t="s">
        <v>82</v>
      </c>
      <c r="G489" s="238"/>
      <c r="H489" s="241">
        <v>2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141</v>
      </c>
      <c r="AU489" s="247" t="s">
        <v>82</v>
      </c>
      <c r="AV489" s="14" t="s">
        <v>82</v>
      </c>
      <c r="AW489" s="14" t="s">
        <v>33</v>
      </c>
      <c r="AX489" s="14" t="s">
        <v>72</v>
      </c>
      <c r="AY489" s="247" t="s">
        <v>128</v>
      </c>
    </row>
    <row r="490" s="13" customFormat="1">
      <c r="A490" s="13"/>
      <c r="B490" s="227"/>
      <c r="C490" s="228"/>
      <c r="D490" s="220" t="s">
        <v>141</v>
      </c>
      <c r="E490" s="229" t="s">
        <v>19</v>
      </c>
      <c r="F490" s="230" t="s">
        <v>1146</v>
      </c>
      <c r="G490" s="228"/>
      <c r="H490" s="229" t="s">
        <v>19</v>
      </c>
      <c r="I490" s="231"/>
      <c r="J490" s="228"/>
      <c r="K490" s="228"/>
      <c r="L490" s="232"/>
      <c r="M490" s="233"/>
      <c r="N490" s="234"/>
      <c r="O490" s="234"/>
      <c r="P490" s="234"/>
      <c r="Q490" s="234"/>
      <c r="R490" s="234"/>
      <c r="S490" s="234"/>
      <c r="T490" s="23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6" t="s">
        <v>141</v>
      </c>
      <c r="AU490" s="236" t="s">
        <v>82</v>
      </c>
      <c r="AV490" s="13" t="s">
        <v>80</v>
      </c>
      <c r="AW490" s="13" t="s">
        <v>33</v>
      </c>
      <c r="AX490" s="13" t="s">
        <v>72</v>
      </c>
      <c r="AY490" s="236" t="s">
        <v>128</v>
      </c>
    </row>
    <row r="491" s="14" customFormat="1">
      <c r="A491" s="14"/>
      <c r="B491" s="237"/>
      <c r="C491" s="238"/>
      <c r="D491" s="220" t="s">
        <v>141</v>
      </c>
      <c r="E491" s="239" t="s">
        <v>19</v>
      </c>
      <c r="F491" s="240" t="s">
        <v>1196</v>
      </c>
      <c r="G491" s="238"/>
      <c r="H491" s="241">
        <v>19.600000000000001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7" t="s">
        <v>141</v>
      </c>
      <c r="AU491" s="247" t="s">
        <v>82</v>
      </c>
      <c r="AV491" s="14" t="s">
        <v>82</v>
      </c>
      <c r="AW491" s="14" t="s">
        <v>33</v>
      </c>
      <c r="AX491" s="14" t="s">
        <v>72</v>
      </c>
      <c r="AY491" s="247" t="s">
        <v>128</v>
      </c>
    </row>
    <row r="492" s="15" customFormat="1">
      <c r="A492" s="15"/>
      <c r="B492" s="248"/>
      <c r="C492" s="249"/>
      <c r="D492" s="220" t="s">
        <v>141</v>
      </c>
      <c r="E492" s="250" t="s">
        <v>19</v>
      </c>
      <c r="F492" s="251" t="s">
        <v>150</v>
      </c>
      <c r="G492" s="249"/>
      <c r="H492" s="252">
        <v>21.600000000000001</v>
      </c>
      <c r="I492" s="253"/>
      <c r="J492" s="249"/>
      <c r="K492" s="249"/>
      <c r="L492" s="254"/>
      <c r="M492" s="255"/>
      <c r="N492" s="256"/>
      <c r="O492" s="256"/>
      <c r="P492" s="256"/>
      <c r="Q492" s="256"/>
      <c r="R492" s="256"/>
      <c r="S492" s="256"/>
      <c r="T492" s="257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8" t="s">
        <v>141</v>
      </c>
      <c r="AU492" s="258" t="s">
        <v>82</v>
      </c>
      <c r="AV492" s="15" t="s">
        <v>129</v>
      </c>
      <c r="AW492" s="15" t="s">
        <v>33</v>
      </c>
      <c r="AX492" s="15" t="s">
        <v>80</v>
      </c>
      <c r="AY492" s="258" t="s">
        <v>128</v>
      </c>
    </row>
    <row r="493" s="2" customFormat="1" ht="24.15" customHeight="1">
      <c r="A493" s="41"/>
      <c r="B493" s="42"/>
      <c r="C493" s="207" t="s">
        <v>726</v>
      </c>
      <c r="D493" s="207" t="s">
        <v>131</v>
      </c>
      <c r="E493" s="208" t="s">
        <v>1197</v>
      </c>
      <c r="F493" s="209" t="s">
        <v>1198</v>
      </c>
      <c r="G493" s="210" t="s">
        <v>352</v>
      </c>
      <c r="H493" s="211">
        <v>11.5</v>
      </c>
      <c r="I493" s="212"/>
      <c r="J493" s="213">
        <f>ROUND(I493*H493,2)</f>
        <v>0</v>
      </c>
      <c r="K493" s="209" t="s">
        <v>135</v>
      </c>
      <c r="L493" s="47"/>
      <c r="M493" s="214" t="s">
        <v>19</v>
      </c>
      <c r="N493" s="215" t="s">
        <v>43</v>
      </c>
      <c r="O493" s="87"/>
      <c r="P493" s="216">
        <f>O493*H493</f>
        <v>0</v>
      </c>
      <c r="Q493" s="216">
        <v>0.00263</v>
      </c>
      <c r="R493" s="216">
        <f>Q493*H493</f>
        <v>0.030245000000000001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147</v>
      </c>
      <c r="AT493" s="218" t="s">
        <v>131</v>
      </c>
      <c r="AU493" s="218" t="s">
        <v>82</v>
      </c>
      <c r="AY493" s="20" t="s">
        <v>128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20" t="s">
        <v>80</v>
      </c>
      <c r="BK493" s="219">
        <f>ROUND(I493*H493,2)</f>
        <v>0</v>
      </c>
      <c r="BL493" s="20" t="s">
        <v>147</v>
      </c>
      <c r="BM493" s="218" t="s">
        <v>1199</v>
      </c>
    </row>
    <row r="494" s="2" customFormat="1">
      <c r="A494" s="41"/>
      <c r="B494" s="42"/>
      <c r="C494" s="43"/>
      <c r="D494" s="220" t="s">
        <v>137</v>
      </c>
      <c r="E494" s="43"/>
      <c r="F494" s="221" t="s">
        <v>1200</v>
      </c>
      <c r="G494" s="43"/>
      <c r="H494" s="43"/>
      <c r="I494" s="222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137</v>
      </c>
      <c r="AU494" s="20" t="s">
        <v>82</v>
      </c>
    </row>
    <row r="495" s="2" customFormat="1">
      <c r="A495" s="41"/>
      <c r="B495" s="42"/>
      <c r="C495" s="43"/>
      <c r="D495" s="225" t="s">
        <v>139</v>
      </c>
      <c r="E495" s="43"/>
      <c r="F495" s="226" t="s">
        <v>1201</v>
      </c>
      <c r="G495" s="43"/>
      <c r="H495" s="43"/>
      <c r="I495" s="222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139</v>
      </c>
      <c r="AU495" s="20" t="s">
        <v>82</v>
      </c>
    </row>
    <row r="496" s="13" customFormat="1">
      <c r="A496" s="13"/>
      <c r="B496" s="227"/>
      <c r="C496" s="228"/>
      <c r="D496" s="220" t="s">
        <v>141</v>
      </c>
      <c r="E496" s="229" t="s">
        <v>19</v>
      </c>
      <c r="F496" s="230" t="s">
        <v>889</v>
      </c>
      <c r="G496" s="228"/>
      <c r="H496" s="229" t="s">
        <v>19</v>
      </c>
      <c r="I496" s="231"/>
      <c r="J496" s="228"/>
      <c r="K496" s="228"/>
      <c r="L496" s="232"/>
      <c r="M496" s="233"/>
      <c r="N496" s="234"/>
      <c r="O496" s="234"/>
      <c r="P496" s="234"/>
      <c r="Q496" s="234"/>
      <c r="R496" s="234"/>
      <c r="S496" s="234"/>
      <c r="T496" s="23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6" t="s">
        <v>141</v>
      </c>
      <c r="AU496" s="236" t="s">
        <v>82</v>
      </c>
      <c r="AV496" s="13" t="s">
        <v>80</v>
      </c>
      <c r="AW496" s="13" t="s">
        <v>33</v>
      </c>
      <c r="AX496" s="13" t="s">
        <v>72</v>
      </c>
      <c r="AY496" s="236" t="s">
        <v>128</v>
      </c>
    </row>
    <row r="497" s="13" customFormat="1">
      <c r="A497" s="13"/>
      <c r="B497" s="227"/>
      <c r="C497" s="228"/>
      <c r="D497" s="220" t="s">
        <v>141</v>
      </c>
      <c r="E497" s="229" t="s">
        <v>19</v>
      </c>
      <c r="F497" s="230" t="s">
        <v>1202</v>
      </c>
      <c r="G497" s="228"/>
      <c r="H497" s="229" t="s">
        <v>19</v>
      </c>
      <c r="I497" s="231"/>
      <c r="J497" s="228"/>
      <c r="K497" s="228"/>
      <c r="L497" s="232"/>
      <c r="M497" s="233"/>
      <c r="N497" s="234"/>
      <c r="O497" s="234"/>
      <c r="P497" s="234"/>
      <c r="Q497" s="234"/>
      <c r="R497" s="234"/>
      <c r="S497" s="234"/>
      <c r="T497" s="23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6" t="s">
        <v>141</v>
      </c>
      <c r="AU497" s="236" t="s">
        <v>82</v>
      </c>
      <c r="AV497" s="13" t="s">
        <v>80</v>
      </c>
      <c r="AW497" s="13" t="s">
        <v>33</v>
      </c>
      <c r="AX497" s="13" t="s">
        <v>72</v>
      </c>
      <c r="AY497" s="236" t="s">
        <v>128</v>
      </c>
    </row>
    <row r="498" s="14" customFormat="1">
      <c r="A498" s="14"/>
      <c r="B498" s="237"/>
      <c r="C498" s="238"/>
      <c r="D498" s="220" t="s">
        <v>141</v>
      </c>
      <c r="E498" s="239" t="s">
        <v>19</v>
      </c>
      <c r="F498" s="240" t="s">
        <v>1203</v>
      </c>
      <c r="G498" s="238"/>
      <c r="H498" s="241">
        <v>11.5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141</v>
      </c>
      <c r="AU498" s="247" t="s">
        <v>82</v>
      </c>
      <c r="AV498" s="14" t="s">
        <v>82</v>
      </c>
      <c r="AW498" s="14" t="s">
        <v>33</v>
      </c>
      <c r="AX498" s="14" t="s">
        <v>80</v>
      </c>
      <c r="AY498" s="247" t="s">
        <v>128</v>
      </c>
    </row>
    <row r="499" s="2" customFormat="1" ht="37.8" customHeight="1">
      <c r="A499" s="41"/>
      <c r="B499" s="42"/>
      <c r="C499" s="207" t="s">
        <v>732</v>
      </c>
      <c r="D499" s="207" t="s">
        <v>131</v>
      </c>
      <c r="E499" s="208" t="s">
        <v>1204</v>
      </c>
      <c r="F499" s="209" t="s">
        <v>1205</v>
      </c>
      <c r="G499" s="210" t="s">
        <v>352</v>
      </c>
      <c r="H499" s="211">
        <v>75.599999999999994</v>
      </c>
      <c r="I499" s="212"/>
      <c r="J499" s="213">
        <f>ROUND(I499*H499,2)</f>
        <v>0</v>
      </c>
      <c r="K499" s="209" t="s">
        <v>135</v>
      </c>
      <c r="L499" s="47"/>
      <c r="M499" s="214" t="s">
        <v>19</v>
      </c>
      <c r="N499" s="215" t="s">
        <v>43</v>
      </c>
      <c r="O499" s="87"/>
      <c r="P499" s="216">
        <f>O499*H499</f>
        <v>0</v>
      </c>
      <c r="Q499" s="216">
        <v>4.0000000000000003E-05</v>
      </c>
      <c r="R499" s="216">
        <f>Q499*H499</f>
        <v>0.0030240000000000002</v>
      </c>
      <c r="S499" s="216">
        <v>0</v>
      </c>
      <c r="T499" s="217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18" t="s">
        <v>147</v>
      </c>
      <c r="AT499" s="218" t="s">
        <v>131</v>
      </c>
      <c r="AU499" s="218" t="s">
        <v>82</v>
      </c>
      <c r="AY499" s="20" t="s">
        <v>128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20" t="s">
        <v>80</v>
      </c>
      <c r="BK499" s="219">
        <f>ROUND(I499*H499,2)</f>
        <v>0</v>
      </c>
      <c r="BL499" s="20" t="s">
        <v>147</v>
      </c>
      <c r="BM499" s="218" t="s">
        <v>1206</v>
      </c>
    </row>
    <row r="500" s="2" customFormat="1">
      <c r="A500" s="41"/>
      <c r="B500" s="42"/>
      <c r="C500" s="43"/>
      <c r="D500" s="220" t="s">
        <v>137</v>
      </c>
      <c r="E500" s="43"/>
      <c r="F500" s="221" t="s">
        <v>1207</v>
      </c>
      <c r="G500" s="43"/>
      <c r="H500" s="43"/>
      <c r="I500" s="222"/>
      <c r="J500" s="43"/>
      <c r="K500" s="43"/>
      <c r="L500" s="47"/>
      <c r="M500" s="223"/>
      <c r="N500" s="22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20" t="s">
        <v>137</v>
      </c>
      <c r="AU500" s="20" t="s">
        <v>82</v>
      </c>
    </row>
    <row r="501" s="2" customFormat="1">
      <c r="A501" s="41"/>
      <c r="B501" s="42"/>
      <c r="C501" s="43"/>
      <c r="D501" s="225" t="s">
        <v>139</v>
      </c>
      <c r="E501" s="43"/>
      <c r="F501" s="226" t="s">
        <v>1208</v>
      </c>
      <c r="G501" s="43"/>
      <c r="H501" s="43"/>
      <c r="I501" s="222"/>
      <c r="J501" s="43"/>
      <c r="K501" s="43"/>
      <c r="L501" s="47"/>
      <c r="M501" s="223"/>
      <c r="N501" s="22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139</v>
      </c>
      <c r="AU501" s="20" t="s">
        <v>82</v>
      </c>
    </row>
    <row r="502" s="13" customFormat="1">
      <c r="A502" s="13"/>
      <c r="B502" s="227"/>
      <c r="C502" s="228"/>
      <c r="D502" s="220" t="s">
        <v>141</v>
      </c>
      <c r="E502" s="229" t="s">
        <v>19</v>
      </c>
      <c r="F502" s="230" t="s">
        <v>881</v>
      </c>
      <c r="G502" s="228"/>
      <c r="H502" s="229" t="s">
        <v>19</v>
      </c>
      <c r="I502" s="231"/>
      <c r="J502" s="228"/>
      <c r="K502" s="228"/>
      <c r="L502" s="232"/>
      <c r="M502" s="233"/>
      <c r="N502" s="234"/>
      <c r="O502" s="234"/>
      <c r="P502" s="234"/>
      <c r="Q502" s="234"/>
      <c r="R502" s="234"/>
      <c r="S502" s="234"/>
      <c r="T502" s="23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6" t="s">
        <v>141</v>
      </c>
      <c r="AU502" s="236" t="s">
        <v>82</v>
      </c>
      <c r="AV502" s="13" t="s">
        <v>80</v>
      </c>
      <c r="AW502" s="13" t="s">
        <v>33</v>
      </c>
      <c r="AX502" s="13" t="s">
        <v>72</v>
      </c>
      <c r="AY502" s="236" t="s">
        <v>128</v>
      </c>
    </row>
    <row r="503" s="14" customFormat="1">
      <c r="A503" s="14"/>
      <c r="B503" s="237"/>
      <c r="C503" s="238"/>
      <c r="D503" s="220" t="s">
        <v>141</v>
      </c>
      <c r="E503" s="239" t="s">
        <v>19</v>
      </c>
      <c r="F503" s="240" t="s">
        <v>1209</v>
      </c>
      <c r="G503" s="238"/>
      <c r="H503" s="241">
        <v>75.599999999999994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7" t="s">
        <v>141</v>
      </c>
      <c r="AU503" s="247" t="s">
        <v>82</v>
      </c>
      <c r="AV503" s="14" t="s">
        <v>82</v>
      </c>
      <c r="AW503" s="14" t="s">
        <v>33</v>
      </c>
      <c r="AX503" s="14" t="s">
        <v>72</v>
      </c>
      <c r="AY503" s="247" t="s">
        <v>128</v>
      </c>
    </row>
    <row r="504" s="15" customFormat="1">
      <c r="A504" s="15"/>
      <c r="B504" s="248"/>
      <c r="C504" s="249"/>
      <c r="D504" s="220" t="s">
        <v>141</v>
      </c>
      <c r="E504" s="250" t="s">
        <v>19</v>
      </c>
      <c r="F504" s="251" t="s">
        <v>150</v>
      </c>
      <c r="G504" s="249"/>
      <c r="H504" s="252">
        <v>75.599999999999994</v>
      </c>
      <c r="I504" s="253"/>
      <c r="J504" s="249"/>
      <c r="K504" s="249"/>
      <c r="L504" s="254"/>
      <c r="M504" s="255"/>
      <c r="N504" s="256"/>
      <c r="O504" s="256"/>
      <c r="P504" s="256"/>
      <c r="Q504" s="256"/>
      <c r="R504" s="256"/>
      <c r="S504" s="256"/>
      <c r="T504" s="257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8" t="s">
        <v>141</v>
      </c>
      <c r="AU504" s="258" t="s">
        <v>82</v>
      </c>
      <c r="AV504" s="15" t="s">
        <v>129</v>
      </c>
      <c r="AW504" s="15" t="s">
        <v>33</v>
      </c>
      <c r="AX504" s="15" t="s">
        <v>80</v>
      </c>
      <c r="AY504" s="258" t="s">
        <v>128</v>
      </c>
    </row>
    <row r="505" s="2" customFormat="1" ht="37.8" customHeight="1">
      <c r="A505" s="41"/>
      <c r="B505" s="42"/>
      <c r="C505" s="207" t="s">
        <v>738</v>
      </c>
      <c r="D505" s="207" t="s">
        <v>131</v>
      </c>
      <c r="E505" s="208" t="s">
        <v>1210</v>
      </c>
      <c r="F505" s="209" t="s">
        <v>1211</v>
      </c>
      <c r="G505" s="210" t="s">
        <v>352</v>
      </c>
      <c r="H505" s="211">
        <v>65.700000000000003</v>
      </c>
      <c r="I505" s="212"/>
      <c r="J505" s="213">
        <f>ROUND(I505*H505,2)</f>
        <v>0</v>
      </c>
      <c r="K505" s="209" t="s">
        <v>135</v>
      </c>
      <c r="L505" s="47"/>
      <c r="M505" s="214" t="s">
        <v>19</v>
      </c>
      <c r="N505" s="215" t="s">
        <v>43</v>
      </c>
      <c r="O505" s="87"/>
      <c r="P505" s="216">
        <f>O505*H505</f>
        <v>0</v>
      </c>
      <c r="Q505" s="216">
        <v>4.0000000000000003E-05</v>
      </c>
      <c r="R505" s="216">
        <f>Q505*H505</f>
        <v>0.0026280000000000001</v>
      </c>
      <c r="S505" s="216">
        <v>0</v>
      </c>
      <c r="T505" s="217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18" t="s">
        <v>147</v>
      </c>
      <c r="AT505" s="218" t="s">
        <v>131</v>
      </c>
      <c r="AU505" s="218" t="s">
        <v>82</v>
      </c>
      <c r="AY505" s="20" t="s">
        <v>128</v>
      </c>
      <c r="BE505" s="219">
        <f>IF(N505="základní",J505,0)</f>
        <v>0</v>
      </c>
      <c r="BF505" s="219">
        <f>IF(N505="snížená",J505,0)</f>
        <v>0</v>
      </c>
      <c r="BG505" s="219">
        <f>IF(N505="zákl. přenesená",J505,0)</f>
        <v>0</v>
      </c>
      <c r="BH505" s="219">
        <f>IF(N505="sníž. přenesená",J505,0)</f>
        <v>0</v>
      </c>
      <c r="BI505" s="219">
        <f>IF(N505="nulová",J505,0)</f>
        <v>0</v>
      </c>
      <c r="BJ505" s="20" t="s">
        <v>80</v>
      </c>
      <c r="BK505" s="219">
        <f>ROUND(I505*H505,2)</f>
        <v>0</v>
      </c>
      <c r="BL505" s="20" t="s">
        <v>147</v>
      </c>
      <c r="BM505" s="218" t="s">
        <v>1212</v>
      </c>
    </row>
    <row r="506" s="2" customFormat="1">
      <c r="A506" s="41"/>
      <c r="B506" s="42"/>
      <c r="C506" s="43"/>
      <c r="D506" s="220" t="s">
        <v>137</v>
      </c>
      <c r="E506" s="43"/>
      <c r="F506" s="221" t="s">
        <v>1213</v>
      </c>
      <c r="G506" s="43"/>
      <c r="H506" s="43"/>
      <c r="I506" s="222"/>
      <c r="J506" s="43"/>
      <c r="K506" s="43"/>
      <c r="L506" s="47"/>
      <c r="M506" s="223"/>
      <c r="N506" s="22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20" t="s">
        <v>137</v>
      </c>
      <c r="AU506" s="20" t="s">
        <v>82</v>
      </c>
    </row>
    <row r="507" s="2" customFormat="1">
      <c r="A507" s="41"/>
      <c r="B507" s="42"/>
      <c r="C507" s="43"/>
      <c r="D507" s="225" t="s">
        <v>139</v>
      </c>
      <c r="E507" s="43"/>
      <c r="F507" s="226" t="s">
        <v>1214</v>
      </c>
      <c r="G507" s="43"/>
      <c r="H507" s="43"/>
      <c r="I507" s="222"/>
      <c r="J507" s="43"/>
      <c r="K507" s="43"/>
      <c r="L507" s="47"/>
      <c r="M507" s="223"/>
      <c r="N507" s="22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20" t="s">
        <v>139</v>
      </c>
      <c r="AU507" s="20" t="s">
        <v>82</v>
      </c>
    </row>
    <row r="508" s="13" customFormat="1">
      <c r="A508" s="13"/>
      <c r="B508" s="227"/>
      <c r="C508" s="228"/>
      <c r="D508" s="220" t="s">
        <v>141</v>
      </c>
      <c r="E508" s="229" t="s">
        <v>19</v>
      </c>
      <c r="F508" s="230" t="s">
        <v>881</v>
      </c>
      <c r="G508" s="228"/>
      <c r="H508" s="229" t="s">
        <v>19</v>
      </c>
      <c r="I508" s="231"/>
      <c r="J508" s="228"/>
      <c r="K508" s="228"/>
      <c r="L508" s="232"/>
      <c r="M508" s="233"/>
      <c r="N508" s="234"/>
      <c r="O508" s="234"/>
      <c r="P508" s="234"/>
      <c r="Q508" s="234"/>
      <c r="R508" s="234"/>
      <c r="S508" s="234"/>
      <c r="T508" s="23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6" t="s">
        <v>141</v>
      </c>
      <c r="AU508" s="236" t="s">
        <v>82</v>
      </c>
      <c r="AV508" s="13" t="s">
        <v>80</v>
      </c>
      <c r="AW508" s="13" t="s">
        <v>33</v>
      </c>
      <c r="AX508" s="13" t="s">
        <v>72</v>
      </c>
      <c r="AY508" s="236" t="s">
        <v>128</v>
      </c>
    </row>
    <row r="509" s="14" customFormat="1">
      <c r="A509" s="14"/>
      <c r="B509" s="237"/>
      <c r="C509" s="238"/>
      <c r="D509" s="220" t="s">
        <v>141</v>
      </c>
      <c r="E509" s="239" t="s">
        <v>19</v>
      </c>
      <c r="F509" s="240" t="s">
        <v>1215</v>
      </c>
      <c r="G509" s="238"/>
      <c r="H509" s="241">
        <v>65.700000000000003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7" t="s">
        <v>141</v>
      </c>
      <c r="AU509" s="247" t="s">
        <v>82</v>
      </c>
      <c r="AV509" s="14" t="s">
        <v>82</v>
      </c>
      <c r="AW509" s="14" t="s">
        <v>33</v>
      </c>
      <c r="AX509" s="14" t="s">
        <v>72</v>
      </c>
      <c r="AY509" s="247" t="s">
        <v>128</v>
      </c>
    </row>
    <row r="510" s="15" customFormat="1">
      <c r="A510" s="15"/>
      <c r="B510" s="248"/>
      <c r="C510" s="249"/>
      <c r="D510" s="220" t="s">
        <v>141</v>
      </c>
      <c r="E510" s="250" t="s">
        <v>19</v>
      </c>
      <c r="F510" s="251" t="s">
        <v>150</v>
      </c>
      <c r="G510" s="249"/>
      <c r="H510" s="252">
        <v>65.700000000000003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8" t="s">
        <v>141</v>
      </c>
      <c r="AU510" s="258" t="s">
        <v>82</v>
      </c>
      <c r="AV510" s="15" t="s">
        <v>129</v>
      </c>
      <c r="AW510" s="15" t="s">
        <v>33</v>
      </c>
      <c r="AX510" s="15" t="s">
        <v>80</v>
      </c>
      <c r="AY510" s="258" t="s">
        <v>128</v>
      </c>
    </row>
    <row r="511" s="2" customFormat="1" ht="37.8" customHeight="1">
      <c r="A511" s="41"/>
      <c r="B511" s="42"/>
      <c r="C511" s="207" t="s">
        <v>744</v>
      </c>
      <c r="D511" s="207" t="s">
        <v>131</v>
      </c>
      <c r="E511" s="208" t="s">
        <v>1216</v>
      </c>
      <c r="F511" s="209" t="s">
        <v>1217</v>
      </c>
      <c r="G511" s="210" t="s">
        <v>352</v>
      </c>
      <c r="H511" s="211">
        <v>74.099999999999994</v>
      </c>
      <c r="I511" s="212"/>
      <c r="J511" s="213">
        <f>ROUND(I511*H511,2)</f>
        <v>0</v>
      </c>
      <c r="K511" s="209" t="s">
        <v>135</v>
      </c>
      <c r="L511" s="47"/>
      <c r="M511" s="214" t="s">
        <v>19</v>
      </c>
      <c r="N511" s="215" t="s">
        <v>43</v>
      </c>
      <c r="O511" s="87"/>
      <c r="P511" s="216">
        <f>O511*H511</f>
        <v>0</v>
      </c>
      <c r="Q511" s="216">
        <v>6.9999999999999994E-05</v>
      </c>
      <c r="R511" s="216">
        <f>Q511*H511</f>
        <v>0.0051869999999999989</v>
      </c>
      <c r="S511" s="216">
        <v>0</v>
      </c>
      <c r="T511" s="217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18" t="s">
        <v>147</v>
      </c>
      <c r="AT511" s="218" t="s">
        <v>131</v>
      </c>
      <c r="AU511" s="218" t="s">
        <v>82</v>
      </c>
      <c r="AY511" s="20" t="s">
        <v>128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20" t="s">
        <v>80</v>
      </c>
      <c r="BK511" s="219">
        <f>ROUND(I511*H511,2)</f>
        <v>0</v>
      </c>
      <c r="BL511" s="20" t="s">
        <v>147</v>
      </c>
      <c r="BM511" s="218" t="s">
        <v>1218</v>
      </c>
    </row>
    <row r="512" s="2" customFormat="1">
      <c r="A512" s="41"/>
      <c r="B512" s="42"/>
      <c r="C512" s="43"/>
      <c r="D512" s="220" t="s">
        <v>137</v>
      </c>
      <c r="E512" s="43"/>
      <c r="F512" s="221" t="s">
        <v>1219</v>
      </c>
      <c r="G512" s="43"/>
      <c r="H512" s="43"/>
      <c r="I512" s="222"/>
      <c r="J512" s="43"/>
      <c r="K512" s="43"/>
      <c r="L512" s="47"/>
      <c r="M512" s="223"/>
      <c r="N512" s="22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20" t="s">
        <v>137</v>
      </c>
      <c r="AU512" s="20" t="s">
        <v>82</v>
      </c>
    </row>
    <row r="513" s="2" customFormat="1">
      <c r="A513" s="41"/>
      <c r="B513" s="42"/>
      <c r="C513" s="43"/>
      <c r="D513" s="225" t="s">
        <v>139</v>
      </c>
      <c r="E513" s="43"/>
      <c r="F513" s="226" t="s">
        <v>1220</v>
      </c>
      <c r="G513" s="43"/>
      <c r="H513" s="43"/>
      <c r="I513" s="222"/>
      <c r="J513" s="43"/>
      <c r="K513" s="43"/>
      <c r="L513" s="47"/>
      <c r="M513" s="223"/>
      <c r="N513" s="22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139</v>
      </c>
      <c r="AU513" s="20" t="s">
        <v>82</v>
      </c>
    </row>
    <row r="514" s="13" customFormat="1">
      <c r="A514" s="13"/>
      <c r="B514" s="227"/>
      <c r="C514" s="228"/>
      <c r="D514" s="220" t="s">
        <v>141</v>
      </c>
      <c r="E514" s="229" t="s">
        <v>19</v>
      </c>
      <c r="F514" s="230" t="s">
        <v>881</v>
      </c>
      <c r="G514" s="228"/>
      <c r="H514" s="229" t="s">
        <v>19</v>
      </c>
      <c r="I514" s="231"/>
      <c r="J514" s="228"/>
      <c r="K514" s="228"/>
      <c r="L514" s="232"/>
      <c r="M514" s="233"/>
      <c r="N514" s="234"/>
      <c r="O514" s="234"/>
      <c r="P514" s="234"/>
      <c r="Q514" s="234"/>
      <c r="R514" s="234"/>
      <c r="S514" s="234"/>
      <c r="T514" s="23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6" t="s">
        <v>141</v>
      </c>
      <c r="AU514" s="236" t="s">
        <v>82</v>
      </c>
      <c r="AV514" s="13" t="s">
        <v>80</v>
      </c>
      <c r="AW514" s="13" t="s">
        <v>33</v>
      </c>
      <c r="AX514" s="13" t="s">
        <v>72</v>
      </c>
      <c r="AY514" s="236" t="s">
        <v>128</v>
      </c>
    </row>
    <row r="515" s="14" customFormat="1">
      <c r="A515" s="14"/>
      <c r="B515" s="237"/>
      <c r="C515" s="238"/>
      <c r="D515" s="220" t="s">
        <v>141</v>
      </c>
      <c r="E515" s="239" t="s">
        <v>19</v>
      </c>
      <c r="F515" s="240" t="s">
        <v>1221</v>
      </c>
      <c r="G515" s="238"/>
      <c r="H515" s="241">
        <v>71.099999999999994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7" t="s">
        <v>141</v>
      </c>
      <c r="AU515" s="247" t="s">
        <v>82</v>
      </c>
      <c r="AV515" s="14" t="s">
        <v>82</v>
      </c>
      <c r="AW515" s="14" t="s">
        <v>33</v>
      </c>
      <c r="AX515" s="14" t="s">
        <v>72</v>
      </c>
      <c r="AY515" s="247" t="s">
        <v>128</v>
      </c>
    </row>
    <row r="516" s="13" customFormat="1">
      <c r="A516" s="13"/>
      <c r="B516" s="227"/>
      <c r="C516" s="228"/>
      <c r="D516" s="220" t="s">
        <v>141</v>
      </c>
      <c r="E516" s="229" t="s">
        <v>19</v>
      </c>
      <c r="F516" s="230" t="s">
        <v>1222</v>
      </c>
      <c r="G516" s="228"/>
      <c r="H516" s="229" t="s">
        <v>19</v>
      </c>
      <c r="I516" s="231"/>
      <c r="J516" s="228"/>
      <c r="K516" s="228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141</v>
      </c>
      <c r="AU516" s="236" t="s">
        <v>82</v>
      </c>
      <c r="AV516" s="13" t="s">
        <v>80</v>
      </c>
      <c r="AW516" s="13" t="s">
        <v>33</v>
      </c>
      <c r="AX516" s="13" t="s">
        <v>72</v>
      </c>
      <c r="AY516" s="236" t="s">
        <v>128</v>
      </c>
    </row>
    <row r="517" s="14" customFormat="1">
      <c r="A517" s="14"/>
      <c r="B517" s="237"/>
      <c r="C517" s="238"/>
      <c r="D517" s="220" t="s">
        <v>141</v>
      </c>
      <c r="E517" s="239" t="s">
        <v>19</v>
      </c>
      <c r="F517" s="240" t="s">
        <v>162</v>
      </c>
      <c r="G517" s="238"/>
      <c r="H517" s="241">
        <v>3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141</v>
      </c>
      <c r="AU517" s="247" t="s">
        <v>82</v>
      </c>
      <c r="AV517" s="14" t="s">
        <v>82</v>
      </c>
      <c r="AW517" s="14" t="s">
        <v>33</v>
      </c>
      <c r="AX517" s="14" t="s">
        <v>72</v>
      </c>
      <c r="AY517" s="247" t="s">
        <v>128</v>
      </c>
    </row>
    <row r="518" s="15" customFormat="1">
      <c r="A518" s="15"/>
      <c r="B518" s="248"/>
      <c r="C518" s="249"/>
      <c r="D518" s="220" t="s">
        <v>141</v>
      </c>
      <c r="E518" s="250" t="s">
        <v>19</v>
      </c>
      <c r="F518" s="251" t="s">
        <v>150</v>
      </c>
      <c r="G518" s="249"/>
      <c r="H518" s="252">
        <v>74.099999999999994</v>
      </c>
      <c r="I518" s="253"/>
      <c r="J518" s="249"/>
      <c r="K518" s="249"/>
      <c r="L518" s="254"/>
      <c r="M518" s="255"/>
      <c r="N518" s="256"/>
      <c r="O518" s="256"/>
      <c r="P518" s="256"/>
      <c r="Q518" s="256"/>
      <c r="R518" s="256"/>
      <c r="S518" s="256"/>
      <c r="T518" s="257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8" t="s">
        <v>141</v>
      </c>
      <c r="AU518" s="258" t="s">
        <v>82</v>
      </c>
      <c r="AV518" s="15" t="s">
        <v>129</v>
      </c>
      <c r="AW518" s="15" t="s">
        <v>33</v>
      </c>
      <c r="AX518" s="15" t="s">
        <v>80</v>
      </c>
      <c r="AY518" s="258" t="s">
        <v>128</v>
      </c>
    </row>
    <row r="519" s="2" customFormat="1" ht="37.8" customHeight="1">
      <c r="A519" s="41"/>
      <c r="B519" s="42"/>
      <c r="C519" s="207" t="s">
        <v>749</v>
      </c>
      <c r="D519" s="207" t="s">
        <v>131</v>
      </c>
      <c r="E519" s="208" t="s">
        <v>1223</v>
      </c>
      <c r="F519" s="209" t="s">
        <v>1224</v>
      </c>
      <c r="G519" s="210" t="s">
        <v>352</v>
      </c>
      <c r="H519" s="211">
        <v>72</v>
      </c>
      <c r="I519" s="212"/>
      <c r="J519" s="213">
        <f>ROUND(I519*H519,2)</f>
        <v>0</v>
      </c>
      <c r="K519" s="209" t="s">
        <v>135</v>
      </c>
      <c r="L519" s="47"/>
      <c r="M519" s="214" t="s">
        <v>19</v>
      </c>
      <c r="N519" s="215" t="s">
        <v>43</v>
      </c>
      <c r="O519" s="87"/>
      <c r="P519" s="216">
        <f>O519*H519</f>
        <v>0</v>
      </c>
      <c r="Q519" s="216">
        <v>8.0000000000000007E-05</v>
      </c>
      <c r="R519" s="216">
        <f>Q519*H519</f>
        <v>0.0057600000000000004</v>
      </c>
      <c r="S519" s="216">
        <v>0</v>
      </c>
      <c r="T519" s="217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18" t="s">
        <v>147</v>
      </c>
      <c r="AT519" s="218" t="s">
        <v>131</v>
      </c>
      <c r="AU519" s="218" t="s">
        <v>82</v>
      </c>
      <c r="AY519" s="20" t="s">
        <v>128</v>
      </c>
      <c r="BE519" s="219">
        <f>IF(N519="základní",J519,0)</f>
        <v>0</v>
      </c>
      <c r="BF519" s="219">
        <f>IF(N519="snížená",J519,0)</f>
        <v>0</v>
      </c>
      <c r="BG519" s="219">
        <f>IF(N519="zákl. přenesená",J519,0)</f>
        <v>0</v>
      </c>
      <c r="BH519" s="219">
        <f>IF(N519="sníž. přenesená",J519,0)</f>
        <v>0</v>
      </c>
      <c r="BI519" s="219">
        <f>IF(N519="nulová",J519,0)</f>
        <v>0</v>
      </c>
      <c r="BJ519" s="20" t="s">
        <v>80</v>
      </c>
      <c r="BK519" s="219">
        <f>ROUND(I519*H519,2)</f>
        <v>0</v>
      </c>
      <c r="BL519" s="20" t="s">
        <v>147</v>
      </c>
      <c r="BM519" s="218" t="s">
        <v>1225</v>
      </c>
    </row>
    <row r="520" s="2" customFormat="1">
      <c r="A520" s="41"/>
      <c r="B520" s="42"/>
      <c r="C520" s="43"/>
      <c r="D520" s="220" t="s">
        <v>137</v>
      </c>
      <c r="E520" s="43"/>
      <c r="F520" s="221" t="s">
        <v>1226</v>
      </c>
      <c r="G520" s="43"/>
      <c r="H520" s="43"/>
      <c r="I520" s="222"/>
      <c r="J520" s="43"/>
      <c r="K520" s="43"/>
      <c r="L520" s="47"/>
      <c r="M520" s="223"/>
      <c r="N520" s="224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20" t="s">
        <v>137</v>
      </c>
      <c r="AU520" s="20" t="s">
        <v>82</v>
      </c>
    </row>
    <row r="521" s="2" customFormat="1">
      <c r="A521" s="41"/>
      <c r="B521" s="42"/>
      <c r="C521" s="43"/>
      <c r="D521" s="225" t="s">
        <v>139</v>
      </c>
      <c r="E521" s="43"/>
      <c r="F521" s="226" t="s">
        <v>1227</v>
      </c>
      <c r="G521" s="43"/>
      <c r="H521" s="43"/>
      <c r="I521" s="222"/>
      <c r="J521" s="43"/>
      <c r="K521" s="43"/>
      <c r="L521" s="47"/>
      <c r="M521" s="223"/>
      <c r="N521" s="224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20" t="s">
        <v>139</v>
      </c>
      <c r="AU521" s="20" t="s">
        <v>82</v>
      </c>
    </row>
    <row r="522" s="13" customFormat="1">
      <c r="A522" s="13"/>
      <c r="B522" s="227"/>
      <c r="C522" s="228"/>
      <c r="D522" s="220" t="s">
        <v>141</v>
      </c>
      <c r="E522" s="229" t="s">
        <v>19</v>
      </c>
      <c r="F522" s="230" t="s">
        <v>881</v>
      </c>
      <c r="G522" s="228"/>
      <c r="H522" s="229" t="s">
        <v>19</v>
      </c>
      <c r="I522" s="231"/>
      <c r="J522" s="228"/>
      <c r="K522" s="228"/>
      <c r="L522" s="232"/>
      <c r="M522" s="233"/>
      <c r="N522" s="234"/>
      <c r="O522" s="234"/>
      <c r="P522" s="234"/>
      <c r="Q522" s="234"/>
      <c r="R522" s="234"/>
      <c r="S522" s="234"/>
      <c r="T522" s="23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6" t="s">
        <v>141</v>
      </c>
      <c r="AU522" s="236" t="s">
        <v>82</v>
      </c>
      <c r="AV522" s="13" t="s">
        <v>80</v>
      </c>
      <c r="AW522" s="13" t="s">
        <v>33</v>
      </c>
      <c r="AX522" s="13" t="s">
        <v>72</v>
      </c>
      <c r="AY522" s="236" t="s">
        <v>128</v>
      </c>
    </row>
    <row r="523" s="14" customFormat="1">
      <c r="A523" s="14"/>
      <c r="B523" s="237"/>
      <c r="C523" s="238"/>
      <c r="D523" s="220" t="s">
        <v>141</v>
      </c>
      <c r="E523" s="239" t="s">
        <v>19</v>
      </c>
      <c r="F523" s="240" t="s">
        <v>437</v>
      </c>
      <c r="G523" s="238"/>
      <c r="H523" s="241">
        <v>35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7" t="s">
        <v>141</v>
      </c>
      <c r="AU523" s="247" t="s">
        <v>82</v>
      </c>
      <c r="AV523" s="14" t="s">
        <v>82</v>
      </c>
      <c r="AW523" s="14" t="s">
        <v>33</v>
      </c>
      <c r="AX523" s="14" t="s">
        <v>72</v>
      </c>
      <c r="AY523" s="247" t="s">
        <v>128</v>
      </c>
    </row>
    <row r="524" s="13" customFormat="1">
      <c r="A524" s="13"/>
      <c r="B524" s="227"/>
      <c r="C524" s="228"/>
      <c r="D524" s="220" t="s">
        <v>141</v>
      </c>
      <c r="E524" s="229" t="s">
        <v>19</v>
      </c>
      <c r="F524" s="230" t="s">
        <v>1222</v>
      </c>
      <c r="G524" s="228"/>
      <c r="H524" s="229" t="s">
        <v>19</v>
      </c>
      <c r="I524" s="231"/>
      <c r="J524" s="228"/>
      <c r="K524" s="228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141</v>
      </c>
      <c r="AU524" s="236" t="s">
        <v>82</v>
      </c>
      <c r="AV524" s="13" t="s">
        <v>80</v>
      </c>
      <c r="AW524" s="13" t="s">
        <v>33</v>
      </c>
      <c r="AX524" s="13" t="s">
        <v>72</v>
      </c>
      <c r="AY524" s="236" t="s">
        <v>128</v>
      </c>
    </row>
    <row r="525" s="14" customFormat="1">
      <c r="A525" s="14"/>
      <c r="B525" s="237"/>
      <c r="C525" s="238"/>
      <c r="D525" s="220" t="s">
        <v>141</v>
      </c>
      <c r="E525" s="239" t="s">
        <v>19</v>
      </c>
      <c r="F525" s="240" t="s">
        <v>458</v>
      </c>
      <c r="G525" s="238"/>
      <c r="H525" s="241">
        <v>37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7" t="s">
        <v>141</v>
      </c>
      <c r="AU525" s="247" t="s">
        <v>82</v>
      </c>
      <c r="AV525" s="14" t="s">
        <v>82</v>
      </c>
      <c r="AW525" s="14" t="s">
        <v>33</v>
      </c>
      <c r="AX525" s="14" t="s">
        <v>72</v>
      </c>
      <c r="AY525" s="247" t="s">
        <v>128</v>
      </c>
    </row>
    <row r="526" s="15" customFormat="1">
      <c r="A526" s="15"/>
      <c r="B526" s="248"/>
      <c r="C526" s="249"/>
      <c r="D526" s="220" t="s">
        <v>141</v>
      </c>
      <c r="E526" s="250" t="s">
        <v>19</v>
      </c>
      <c r="F526" s="251" t="s">
        <v>150</v>
      </c>
      <c r="G526" s="249"/>
      <c r="H526" s="252">
        <v>72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8" t="s">
        <v>141</v>
      </c>
      <c r="AU526" s="258" t="s">
        <v>82</v>
      </c>
      <c r="AV526" s="15" t="s">
        <v>129</v>
      </c>
      <c r="AW526" s="15" t="s">
        <v>33</v>
      </c>
      <c r="AX526" s="15" t="s">
        <v>80</v>
      </c>
      <c r="AY526" s="258" t="s">
        <v>128</v>
      </c>
    </row>
    <row r="527" s="2" customFormat="1" ht="37.8" customHeight="1">
      <c r="A527" s="41"/>
      <c r="B527" s="42"/>
      <c r="C527" s="207" t="s">
        <v>756</v>
      </c>
      <c r="D527" s="207" t="s">
        <v>131</v>
      </c>
      <c r="E527" s="208" t="s">
        <v>1228</v>
      </c>
      <c r="F527" s="209" t="s">
        <v>1229</v>
      </c>
      <c r="G527" s="210" t="s">
        <v>352</v>
      </c>
      <c r="H527" s="211">
        <v>113.5</v>
      </c>
      <c r="I527" s="212"/>
      <c r="J527" s="213">
        <f>ROUND(I527*H527,2)</f>
        <v>0</v>
      </c>
      <c r="K527" s="209" t="s">
        <v>135</v>
      </c>
      <c r="L527" s="47"/>
      <c r="M527" s="214" t="s">
        <v>19</v>
      </c>
      <c r="N527" s="215" t="s">
        <v>43</v>
      </c>
      <c r="O527" s="87"/>
      <c r="P527" s="216">
        <f>O527*H527</f>
        <v>0</v>
      </c>
      <c r="Q527" s="216">
        <v>6.9999999999999994E-05</v>
      </c>
      <c r="R527" s="216">
        <f>Q527*H527</f>
        <v>0.0079449999999999989</v>
      </c>
      <c r="S527" s="216">
        <v>0</v>
      </c>
      <c r="T527" s="217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18" t="s">
        <v>147</v>
      </c>
      <c r="AT527" s="218" t="s">
        <v>131</v>
      </c>
      <c r="AU527" s="218" t="s">
        <v>82</v>
      </c>
      <c r="AY527" s="20" t="s">
        <v>128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20" t="s">
        <v>80</v>
      </c>
      <c r="BK527" s="219">
        <f>ROUND(I527*H527,2)</f>
        <v>0</v>
      </c>
      <c r="BL527" s="20" t="s">
        <v>147</v>
      </c>
      <c r="BM527" s="218" t="s">
        <v>1230</v>
      </c>
    </row>
    <row r="528" s="2" customFormat="1">
      <c r="A528" s="41"/>
      <c r="B528" s="42"/>
      <c r="C528" s="43"/>
      <c r="D528" s="220" t="s">
        <v>137</v>
      </c>
      <c r="E528" s="43"/>
      <c r="F528" s="221" t="s">
        <v>1231</v>
      </c>
      <c r="G528" s="43"/>
      <c r="H528" s="43"/>
      <c r="I528" s="222"/>
      <c r="J528" s="43"/>
      <c r="K528" s="43"/>
      <c r="L528" s="47"/>
      <c r="M528" s="223"/>
      <c r="N528" s="22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20" t="s">
        <v>137</v>
      </c>
      <c r="AU528" s="20" t="s">
        <v>82</v>
      </c>
    </row>
    <row r="529" s="2" customFormat="1">
      <c r="A529" s="41"/>
      <c r="B529" s="42"/>
      <c r="C529" s="43"/>
      <c r="D529" s="225" t="s">
        <v>139</v>
      </c>
      <c r="E529" s="43"/>
      <c r="F529" s="226" t="s">
        <v>1232</v>
      </c>
      <c r="G529" s="43"/>
      <c r="H529" s="43"/>
      <c r="I529" s="222"/>
      <c r="J529" s="43"/>
      <c r="K529" s="43"/>
      <c r="L529" s="47"/>
      <c r="M529" s="223"/>
      <c r="N529" s="224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20" t="s">
        <v>139</v>
      </c>
      <c r="AU529" s="20" t="s">
        <v>82</v>
      </c>
    </row>
    <row r="530" s="13" customFormat="1">
      <c r="A530" s="13"/>
      <c r="B530" s="227"/>
      <c r="C530" s="228"/>
      <c r="D530" s="220" t="s">
        <v>141</v>
      </c>
      <c r="E530" s="229" t="s">
        <v>19</v>
      </c>
      <c r="F530" s="230" t="s">
        <v>889</v>
      </c>
      <c r="G530" s="228"/>
      <c r="H530" s="229" t="s">
        <v>19</v>
      </c>
      <c r="I530" s="231"/>
      <c r="J530" s="228"/>
      <c r="K530" s="228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141</v>
      </c>
      <c r="AU530" s="236" t="s">
        <v>82</v>
      </c>
      <c r="AV530" s="13" t="s">
        <v>80</v>
      </c>
      <c r="AW530" s="13" t="s">
        <v>33</v>
      </c>
      <c r="AX530" s="13" t="s">
        <v>72</v>
      </c>
      <c r="AY530" s="236" t="s">
        <v>128</v>
      </c>
    </row>
    <row r="531" s="14" customFormat="1">
      <c r="A531" s="14"/>
      <c r="B531" s="237"/>
      <c r="C531" s="238"/>
      <c r="D531" s="220" t="s">
        <v>141</v>
      </c>
      <c r="E531" s="239" t="s">
        <v>19</v>
      </c>
      <c r="F531" s="240" t="s">
        <v>1233</v>
      </c>
      <c r="G531" s="238"/>
      <c r="H531" s="241">
        <v>36.5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141</v>
      </c>
      <c r="AU531" s="247" t="s">
        <v>82</v>
      </c>
      <c r="AV531" s="14" t="s">
        <v>82</v>
      </c>
      <c r="AW531" s="14" t="s">
        <v>33</v>
      </c>
      <c r="AX531" s="14" t="s">
        <v>72</v>
      </c>
      <c r="AY531" s="247" t="s">
        <v>128</v>
      </c>
    </row>
    <row r="532" s="13" customFormat="1">
      <c r="A532" s="13"/>
      <c r="B532" s="227"/>
      <c r="C532" s="228"/>
      <c r="D532" s="220" t="s">
        <v>141</v>
      </c>
      <c r="E532" s="229" t="s">
        <v>19</v>
      </c>
      <c r="F532" s="230" t="s">
        <v>891</v>
      </c>
      <c r="G532" s="228"/>
      <c r="H532" s="229" t="s">
        <v>19</v>
      </c>
      <c r="I532" s="231"/>
      <c r="J532" s="228"/>
      <c r="K532" s="228"/>
      <c r="L532" s="232"/>
      <c r="M532" s="233"/>
      <c r="N532" s="234"/>
      <c r="O532" s="234"/>
      <c r="P532" s="234"/>
      <c r="Q532" s="234"/>
      <c r="R532" s="234"/>
      <c r="S532" s="234"/>
      <c r="T532" s="23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6" t="s">
        <v>141</v>
      </c>
      <c r="AU532" s="236" t="s">
        <v>82</v>
      </c>
      <c r="AV532" s="13" t="s">
        <v>80</v>
      </c>
      <c r="AW532" s="13" t="s">
        <v>33</v>
      </c>
      <c r="AX532" s="13" t="s">
        <v>72</v>
      </c>
      <c r="AY532" s="236" t="s">
        <v>128</v>
      </c>
    </row>
    <row r="533" s="14" customFormat="1">
      <c r="A533" s="14"/>
      <c r="B533" s="237"/>
      <c r="C533" s="238"/>
      <c r="D533" s="220" t="s">
        <v>141</v>
      </c>
      <c r="E533" s="239" t="s">
        <v>19</v>
      </c>
      <c r="F533" s="240" t="s">
        <v>732</v>
      </c>
      <c r="G533" s="238"/>
      <c r="H533" s="241">
        <v>77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141</v>
      </c>
      <c r="AU533" s="247" t="s">
        <v>82</v>
      </c>
      <c r="AV533" s="14" t="s">
        <v>82</v>
      </c>
      <c r="AW533" s="14" t="s">
        <v>33</v>
      </c>
      <c r="AX533" s="14" t="s">
        <v>72</v>
      </c>
      <c r="AY533" s="247" t="s">
        <v>128</v>
      </c>
    </row>
    <row r="534" s="15" customFormat="1">
      <c r="A534" s="15"/>
      <c r="B534" s="248"/>
      <c r="C534" s="249"/>
      <c r="D534" s="220" t="s">
        <v>141</v>
      </c>
      <c r="E534" s="250" t="s">
        <v>19</v>
      </c>
      <c r="F534" s="251" t="s">
        <v>150</v>
      </c>
      <c r="G534" s="249"/>
      <c r="H534" s="252">
        <v>113.5</v>
      </c>
      <c r="I534" s="253"/>
      <c r="J534" s="249"/>
      <c r="K534" s="249"/>
      <c r="L534" s="254"/>
      <c r="M534" s="255"/>
      <c r="N534" s="256"/>
      <c r="O534" s="256"/>
      <c r="P534" s="256"/>
      <c r="Q534" s="256"/>
      <c r="R534" s="256"/>
      <c r="S534" s="256"/>
      <c r="T534" s="257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8" t="s">
        <v>141</v>
      </c>
      <c r="AU534" s="258" t="s">
        <v>82</v>
      </c>
      <c r="AV534" s="15" t="s">
        <v>129</v>
      </c>
      <c r="AW534" s="15" t="s">
        <v>33</v>
      </c>
      <c r="AX534" s="15" t="s">
        <v>80</v>
      </c>
      <c r="AY534" s="258" t="s">
        <v>128</v>
      </c>
    </row>
    <row r="535" s="2" customFormat="1" ht="37.8" customHeight="1">
      <c r="A535" s="41"/>
      <c r="B535" s="42"/>
      <c r="C535" s="207" t="s">
        <v>1234</v>
      </c>
      <c r="D535" s="207" t="s">
        <v>131</v>
      </c>
      <c r="E535" s="208" t="s">
        <v>1235</v>
      </c>
      <c r="F535" s="209" t="s">
        <v>1236</v>
      </c>
      <c r="G535" s="210" t="s">
        <v>352</v>
      </c>
      <c r="H535" s="211">
        <v>70.700000000000003</v>
      </c>
      <c r="I535" s="212"/>
      <c r="J535" s="213">
        <f>ROUND(I535*H535,2)</f>
        <v>0</v>
      </c>
      <c r="K535" s="209" t="s">
        <v>135</v>
      </c>
      <c r="L535" s="47"/>
      <c r="M535" s="214" t="s">
        <v>19</v>
      </c>
      <c r="N535" s="215" t="s">
        <v>43</v>
      </c>
      <c r="O535" s="87"/>
      <c r="P535" s="216">
        <f>O535*H535</f>
        <v>0</v>
      </c>
      <c r="Q535" s="216">
        <v>9.0000000000000006E-05</v>
      </c>
      <c r="R535" s="216">
        <f>Q535*H535</f>
        <v>0.0063630000000000006</v>
      </c>
      <c r="S535" s="216">
        <v>0</v>
      </c>
      <c r="T535" s="217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18" t="s">
        <v>147</v>
      </c>
      <c r="AT535" s="218" t="s">
        <v>131</v>
      </c>
      <c r="AU535" s="218" t="s">
        <v>82</v>
      </c>
      <c r="AY535" s="20" t="s">
        <v>128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20" t="s">
        <v>80</v>
      </c>
      <c r="BK535" s="219">
        <f>ROUND(I535*H535,2)</f>
        <v>0</v>
      </c>
      <c r="BL535" s="20" t="s">
        <v>147</v>
      </c>
      <c r="BM535" s="218" t="s">
        <v>1237</v>
      </c>
    </row>
    <row r="536" s="2" customFormat="1">
      <c r="A536" s="41"/>
      <c r="B536" s="42"/>
      <c r="C536" s="43"/>
      <c r="D536" s="220" t="s">
        <v>137</v>
      </c>
      <c r="E536" s="43"/>
      <c r="F536" s="221" t="s">
        <v>1238</v>
      </c>
      <c r="G536" s="43"/>
      <c r="H536" s="43"/>
      <c r="I536" s="222"/>
      <c r="J536" s="43"/>
      <c r="K536" s="43"/>
      <c r="L536" s="47"/>
      <c r="M536" s="223"/>
      <c r="N536" s="224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137</v>
      </c>
      <c r="AU536" s="20" t="s">
        <v>82</v>
      </c>
    </row>
    <row r="537" s="2" customFormat="1">
      <c r="A537" s="41"/>
      <c r="B537" s="42"/>
      <c r="C537" s="43"/>
      <c r="D537" s="225" t="s">
        <v>139</v>
      </c>
      <c r="E537" s="43"/>
      <c r="F537" s="226" t="s">
        <v>1239</v>
      </c>
      <c r="G537" s="43"/>
      <c r="H537" s="43"/>
      <c r="I537" s="222"/>
      <c r="J537" s="43"/>
      <c r="K537" s="43"/>
      <c r="L537" s="47"/>
      <c r="M537" s="223"/>
      <c r="N537" s="224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20" t="s">
        <v>139</v>
      </c>
      <c r="AU537" s="20" t="s">
        <v>82</v>
      </c>
    </row>
    <row r="538" s="13" customFormat="1">
      <c r="A538" s="13"/>
      <c r="B538" s="227"/>
      <c r="C538" s="228"/>
      <c r="D538" s="220" t="s">
        <v>141</v>
      </c>
      <c r="E538" s="229" t="s">
        <v>19</v>
      </c>
      <c r="F538" s="230" t="s">
        <v>889</v>
      </c>
      <c r="G538" s="228"/>
      <c r="H538" s="229" t="s">
        <v>19</v>
      </c>
      <c r="I538" s="231"/>
      <c r="J538" s="228"/>
      <c r="K538" s="228"/>
      <c r="L538" s="232"/>
      <c r="M538" s="233"/>
      <c r="N538" s="234"/>
      <c r="O538" s="234"/>
      <c r="P538" s="234"/>
      <c r="Q538" s="234"/>
      <c r="R538" s="234"/>
      <c r="S538" s="234"/>
      <c r="T538" s="23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6" t="s">
        <v>141</v>
      </c>
      <c r="AU538" s="236" t="s">
        <v>82</v>
      </c>
      <c r="AV538" s="13" t="s">
        <v>80</v>
      </c>
      <c r="AW538" s="13" t="s">
        <v>33</v>
      </c>
      <c r="AX538" s="13" t="s">
        <v>72</v>
      </c>
      <c r="AY538" s="236" t="s">
        <v>128</v>
      </c>
    </row>
    <row r="539" s="14" customFormat="1">
      <c r="A539" s="14"/>
      <c r="B539" s="237"/>
      <c r="C539" s="238"/>
      <c r="D539" s="220" t="s">
        <v>141</v>
      </c>
      <c r="E539" s="239" t="s">
        <v>19</v>
      </c>
      <c r="F539" s="240" t="s">
        <v>1240</v>
      </c>
      <c r="G539" s="238"/>
      <c r="H539" s="241">
        <v>67.700000000000003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141</v>
      </c>
      <c r="AU539" s="247" t="s">
        <v>82</v>
      </c>
      <c r="AV539" s="14" t="s">
        <v>82</v>
      </c>
      <c r="AW539" s="14" t="s">
        <v>33</v>
      </c>
      <c r="AX539" s="14" t="s">
        <v>72</v>
      </c>
      <c r="AY539" s="247" t="s">
        <v>128</v>
      </c>
    </row>
    <row r="540" s="13" customFormat="1">
      <c r="A540" s="13"/>
      <c r="B540" s="227"/>
      <c r="C540" s="228"/>
      <c r="D540" s="220" t="s">
        <v>141</v>
      </c>
      <c r="E540" s="229" t="s">
        <v>19</v>
      </c>
      <c r="F540" s="230" t="s">
        <v>891</v>
      </c>
      <c r="G540" s="228"/>
      <c r="H540" s="229" t="s">
        <v>19</v>
      </c>
      <c r="I540" s="231"/>
      <c r="J540" s="228"/>
      <c r="K540" s="228"/>
      <c r="L540" s="232"/>
      <c r="M540" s="233"/>
      <c r="N540" s="234"/>
      <c r="O540" s="234"/>
      <c r="P540" s="234"/>
      <c r="Q540" s="234"/>
      <c r="R540" s="234"/>
      <c r="S540" s="234"/>
      <c r="T540" s="23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6" t="s">
        <v>141</v>
      </c>
      <c r="AU540" s="236" t="s">
        <v>82</v>
      </c>
      <c r="AV540" s="13" t="s">
        <v>80</v>
      </c>
      <c r="AW540" s="13" t="s">
        <v>33</v>
      </c>
      <c r="AX540" s="13" t="s">
        <v>72</v>
      </c>
      <c r="AY540" s="236" t="s">
        <v>128</v>
      </c>
    </row>
    <row r="541" s="14" customFormat="1">
      <c r="A541" s="14"/>
      <c r="B541" s="237"/>
      <c r="C541" s="238"/>
      <c r="D541" s="220" t="s">
        <v>141</v>
      </c>
      <c r="E541" s="239" t="s">
        <v>19</v>
      </c>
      <c r="F541" s="240" t="s">
        <v>162</v>
      </c>
      <c r="G541" s="238"/>
      <c r="H541" s="241">
        <v>3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141</v>
      </c>
      <c r="AU541" s="247" t="s">
        <v>82</v>
      </c>
      <c r="AV541" s="14" t="s">
        <v>82</v>
      </c>
      <c r="AW541" s="14" t="s">
        <v>33</v>
      </c>
      <c r="AX541" s="14" t="s">
        <v>72</v>
      </c>
      <c r="AY541" s="247" t="s">
        <v>128</v>
      </c>
    </row>
    <row r="542" s="15" customFormat="1">
      <c r="A542" s="15"/>
      <c r="B542" s="248"/>
      <c r="C542" s="249"/>
      <c r="D542" s="220" t="s">
        <v>141</v>
      </c>
      <c r="E542" s="250" t="s">
        <v>19</v>
      </c>
      <c r="F542" s="251" t="s">
        <v>150</v>
      </c>
      <c r="G542" s="249"/>
      <c r="H542" s="252">
        <v>70.700000000000003</v>
      </c>
      <c r="I542" s="253"/>
      <c r="J542" s="249"/>
      <c r="K542" s="249"/>
      <c r="L542" s="254"/>
      <c r="M542" s="255"/>
      <c r="N542" s="256"/>
      <c r="O542" s="256"/>
      <c r="P542" s="256"/>
      <c r="Q542" s="256"/>
      <c r="R542" s="256"/>
      <c r="S542" s="256"/>
      <c r="T542" s="257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8" t="s">
        <v>141</v>
      </c>
      <c r="AU542" s="258" t="s">
        <v>82</v>
      </c>
      <c r="AV542" s="15" t="s">
        <v>129</v>
      </c>
      <c r="AW542" s="15" t="s">
        <v>33</v>
      </c>
      <c r="AX542" s="15" t="s">
        <v>80</v>
      </c>
      <c r="AY542" s="258" t="s">
        <v>128</v>
      </c>
    </row>
    <row r="543" s="2" customFormat="1" ht="37.8" customHeight="1">
      <c r="A543" s="41"/>
      <c r="B543" s="42"/>
      <c r="C543" s="207" t="s">
        <v>1241</v>
      </c>
      <c r="D543" s="207" t="s">
        <v>131</v>
      </c>
      <c r="E543" s="208" t="s">
        <v>1242</v>
      </c>
      <c r="F543" s="209" t="s">
        <v>1243</v>
      </c>
      <c r="G543" s="210" t="s">
        <v>352</v>
      </c>
      <c r="H543" s="211">
        <v>44.5</v>
      </c>
      <c r="I543" s="212"/>
      <c r="J543" s="213">
        <f>ROUND(I543*H543,2)</f>
        <v>0</v>
      </c>
      <c r="K543" s="209" t="s">
        <v>135</v>
      </c>
      <c r="L543" s="47"/>
      <c r="M543" s="214" t="s">
        <v>19</v>
      </c>
      <c r="N543" s="215" t="s">
        <v>43</v>
      </c>
      <c r="O543" s="87"/>
      <c r="P543" s="216">
        <f>O543*H543</f>
        <v>0</v>
      </c>
      <c r="Q543" s="216">
        <v>0.00012</v>
      </c>
      <c r="R543" s="216">
        <f>Q543*H543</f>
        <v>0.0053400000000000001</v>
      </c>
      <c r="S543" s="216">
        <v>0</v>
      </c>
      <c r="T543" s="217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18" t="s">
        <v>147</v>
      </c>
      <c r="AT543" s="218" t="s">
        <v>131</v>
      </c>
      <c r="AU543" s="218" t="s">
        <v>82</v>
      </c>
      <c r="AY543" s="20" t="s">
        <v>128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20" t="s">
        <v>80</v>
      </c>
      <c r="BK543" s="219">
        <f>ROUND(I543*H543,2)</f>
        <v>0</v>
      </c>
      <c r="BL543" s="20" t="s">
        <v>147</v>
      </c>
      <c r="BM543" s="218" t="s">
        <v>1244</v>
      </c>
    </row>
    <row r="544" s="2" customFormat="1">
      <c r="A544" s="41"/>
      <c r="B544" s="42"/>
      <c r="C544" s="43"/>
      <c r="D544" s="220" t="s">
        <v>137</v>
      </c>
      <c r="E544" s="43"/>
      <c r="F544" s="221" t="s">
        <v>1245</v>
      </c>
      <c r="G544" s="43"/>
      <c r="H544" s="43"/>
      <c r="I544" s="222"/>
      <c r="J544" s="43"/>
      <c r="K544" s="43"/>
      <c r="L544" s="47"/>
      <c r="M544" s="223"/>
      <c r="N544" s="22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20" t="s">
        <v>137</v>
      </c>
      <c r="AU544" s="20" t="s">
        <v>82</v>
      </c>
    </row>
    <row r="545" s="2" customFormat="1">
      <c r="A545" s="41"/>
      <c r="B545" s="42"/>
      <c r="C545" s="43"/>
      <c r="D545" s="225" t="s">
        <v>139</v>
      </c>
      <c r="E545" s="43"/>
      <c r="F545" s="226" t="s">
        <v>1246</v>
      </c>
      <c r="G545" s="43"/>
      <c r="H545" s="43"/>
      <c r="I545" s="222"/>
      <c r="J545" s="43"/>
      <c r="K545" s="43"/>
      <c r="L545" s="47"/>
      <c r="M545" s="223"/>
      <c r="N545" s="22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139</v>
      </c>
      <c r="AU545" s="20" t="s">
        <v>82</v>
      </c>
    </row>
    <row r="546" s="13" customFormat="1">
      <c r="A546" s="13"/>
      <c r="B546" s="227"/>
      <c r="C546" s="228"/>
      <c r="D546" s="220" t="s">
        <v>141</v>
      </c>
      <c r="E546" s="229" t="s">
        <v>19</v>
      </c>
      <c r="F546" s="230" t="s">
        <v>889</v>
      </c>
      <c r="G546" s="228"/>
      <c r="H546" s="229" t="s">
        <v>19</v>
      </c>
      <c r="I546" s="231"/>
      <c r="J546" s="228"/>
      <c r="K546" s="228"/>
      <c r="L546" s="232"/>
      <c r="M546" s="233"/>
      <c r="N546" s="234"/>
      <c r="O546" s="234"/>
      <c r="P546" s="234"/>
      <c r="Q546" s="234"/>
      <c r="R546" s="234"/>
      <c r="S546" s="234"/>
      <c r="T546" s="23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6" t="s">
        <v>141</v>
      </c>
      <c r="AU546" s="236" t="s">
        <v>82</v>
      </c>
      <c r="AV546" s="13" t="s">
        <v>80</v>
      </c>
      <c r="AW546" s="13" t="s">
        <v>33</v>
      </c>
      <c r="AX546" s="13" t="s">
        <v>72</v>
      </c>
      <c r="AY546" s="236" t="s">
        <v>128</v>
      </c>
    </row>
    <row r="547" s="14" customFormat="1">
      <c r="A547" s="14"/>
      <c r="B547" s="237"/>
      <c r="C547" s="238"/>
      <c r="D547" s="220" t="s">
        <v>141</v>
      </c>
      <c r="E547" s="239" t="s">
        <v>19</v>
      </c>
      <c r="F547" s="240" t="s">
        <v>1247</v>
      </c>
      <c r="G547" s="238"/>
      <c r="H547" s="241">
        <v>7.7999999999999998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7" t="s">
        <v>141</v>
      </c>
      <c r="AU547" s="247" t="s">
        <v>82</v>
      </c>
      <c r="AV547" s="14" t="s">
        <v>82</v>
      </c>
      <c r="AW547" s="14" t="s">
        <v>33</v>
      </c>
      <c r="AX547" s="14" t="s">
        <v>72</v>
      </c>
      <c r="AY547" s="247" t="s">
        <v>128</v>
      </c>
    </row>
    <row r="548" s="13" customFormat="1">
      <c r="A548" s="13"/>
      <c r="B548" s="227"/>
      <c r="C548" s="228"/>
      <c r="D548" s="220" t="s">
        <v>141</v>
      </c>
      <c r="E548" s="229" t="s">
        <v>19</v>
      </c>
      <c r="F548" s="230" t="s">
        <v>891</v>
      </c>
      <c r="G548" s="228"/>
      <c r="H548" s="229" t="s">
        <v>19</v>
      </c>
      <c r="I548" s="231"/>
      <c r="J548" s="228"/>
      <c r="K548" s="228"/>
      <c r="L548" s="232"/>
      <c r="M548" s="233"/>
      <c r="N548" s="234"/>
      <c r="O548" s="234"/>
      <c r="P548" s="234"/>
      <c r="Q548" s="234"/>
      <c r="R548" s="234"/>
      <c r="S548" s="234"/>
      <c r="T548" s="23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6" t="s">
        <v>141</v>
      </c>
      <c r="AU548" s="236" t="s">
        <v>82</v>
      </c>
      <c r="AV548" s="13" t="s">
        <v>80</v>
      </c>
      <c r="AW548" s="13" t="s">
        <v>33</v>
      </c>
      <c r="AX548" s="13" t="s">
        <v>72</v>
      </c>
      <c r="AY548" s="236" t="s">
        <v>128</v>
      </c>
    </row>
    <row r="549" s="14" customFormat="1">
      <c r="A549" s="14"/>
      <c r="B549" s="237"/>
      <c r="C549" s="238"/>
      <c r="D549" s="220" t="s">
        <v>141</v>
      </c>
      <c r="E549" s="239" t="s">
        <v>19</v>
      </c>
      <c r="F549" s="240" t="s">
        <v>1248</v>
      </c>
      <c r="G549" s="238"/>
      <c r="H549" s="241">
        <v>36.700000000000003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7" t="s">
        <v>141</v>
      </c>
      <c r="AU549" s="247" t="s">
        <v>82</v>
      </c>
      <c r="AV549" s="14" t="s">
        <v>82</v>
      </c>
      <c r="AW549" s="14" t="s">
        <v>33</v>
      </c>
      <c r="AX549" s="14" t="s">
        <v>72</v>
      </c>
      <c r="AY549" s="247" t="s">
        <v>128</v>
      </c>
    </row>
    <row r="550" s="15" customFormat="1">
      <c r="A550" s="15"/>
      <c r="B550" s="248"/>
      <c r="C550" s="249"/>
      <c r="D550" s="220" t="s">
        <v>141</v>
      </c>
      <c r="E550" s="250" t="s">
        <v>19</v>
      </c>
      <c r="F550" s="251" t="s">
        <v>150</v>
      </c>
      <c r="G550" s="249"/>
      <c r="H550" s="252">
        <v>44.5</v>
      </c>
      <c r="I550" s="253"/>
      <c r="J550" s="249"/>
      <c r="K550" s="249"/>
      <c r="L550" s="254"/>
      <c r="M550" s="255"/>
      <c r="N550" s="256"/>
      <c r="O550" s="256"/>
      <c r="P550" s="256"/>
      <c r="Q550" s="256"/>
      <c r="R550" s="256"/>
      <c r="S550" s="256"/>
      <c r="T550" s="257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8" t="s">
        <v>141</v>
      </c>
      <c r="AU550" s="258" t="s">
        <v>82</v>
      </c>
      <c r="AV550" s="15" t="s">
        <v>129</v>
      </c>
      <c r="AW550" s="15" t="s">
        <v>33</v>
      </c>
      <c r="AX550" s="15" t="s">
        <v>80</v>
      </c>
      <c r="AY550" s="258" t="s">
        <v>128</v>
      </c>
    </row>
    <row r="551" s="2" customFormat="1" ht="37.8" customHeight="1">
      <c r="A551" s="41"/>
      <c r="B551" s="42"/>
      <c r="C551" s="207" t="s">
        <v>1249</v>
      </c>
      <c r="D551" s="207" t="s">
        <v>131</v>
      </c>
      <c r="E551" s="208" t="s">
        <v>1250</v>
      </c>
      <c r="F551" s="209" t="s">
        <v>1251</v>
      </c>
      <c r="G551" s="210" t="s">
        <v>352</v>
      </c>
      <c r="H551" s="211">
        <v>75.400000000000006</v>
      </c>
      <c r="I551" s="212"/>
      <c r="J551" s="213">
        <f>ROUND(I551*H551,2)</f>
        <v>0</v>
      </c>
      <c r="K551" s="209" t="s">
        <v>135</v>
      </c>
      <c r="L551" s="47"/>
      <c r="M551" s="214" t="s">
        <v>19</v>
      </c>
      <c r="N551" s="215" t="s">
        <v>43</v>
      </c>
      <c r="O551" s="87"/>
      <c r="P551" s="216">
        <f>O551*H551</f>
        <v>0</v>
      </c>
      <c r="Q551" s="216">
        <v>0.00016000000000000001</v>
      </c>
      <c r="R551" s="216">
        <f>Q551*H551</f>
        <v>0.012064000000000002</v>
      </c>
      <c r="S551" s="216">
        <v>0</v>
      </c>
      <c r="T551" s="217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18" t="s">
        <v>147</v>
      </c>
      <c r="AT551" s="218" t="s">
        <v>131</v>
      </c>
      <c r="AU551" s="218" t="s">
        <v>82</v>
      </c>
      <c r="AY551" s="20" t="s">
        <v>128</v>
      </c>
      <c r="BE551" s="219">
        <f>IF(N551="základní",J551,0)</f>
        <v>0</v>
      </c>
      <c r="BF551" s="219">
        <f>IF(N551="snížená",J551,0)</f>
        <v>0</v>
      </c>
      <c r="BG551" s="219">
        <f>IF(N551="zákl. přenesená",J551,0)</f>
        <v>0</v>
      </c>
      <c r="BH551" s="219">
        <f>IF(N551="sníž. přenesená",J551,0)</f>
        <v>0</v>
      </c>
      <c r="BI551" s="219">
        <f>IF(N551="nulová",J551,0)</f>
        <v>0</v>
      </c>
      <c r="BJ551" s="20" t="s">
        <v>80</v>
      </c>
      <c r="BK551" s="219">
        <f>ROUND(I551*H551,2)</f>
        <v>0</v>
      </c>
      <c r="BL551" s="20" t="s">
        <v>147</v>
      </c>
      <c r="BM551" s="218" t="s">
        <v>1252</v>
      </c>
    </row>
    <row r="552" s="2" customFormat="1">
      <c r="A552" s="41"/>
      <c r="B552" s="42"/>
      <c r="C552" s="43"/>
      <c r="D552" s="220" t="s">
        <v>137</v>
      </c>
      <c r="E552" s="43"/>
      <c r="F552" s="221" t="s">
        <v>1253</v>
      </c>
      <c r="G552" s="43"/>
      <c r="H552" s="43"/>
      <c r="I552" s="222"/>
      <c r="J552" s="43"/>
      <c r="K552" s="43"/>
      <c r="L552" s="47"/>
      <c r="M552" s="223"/>
      <c r="N552" s="224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137</v>
      </c>
      <c r="AU552" s="20" t="s">
        <v>82</v>
      </c>
    </row>
    <row r="553" s="2" customFormat="1">
      <c r="A553" s="41"/>
      <c r="B553" s="42"/>
      <c r="C553" s="43"/>
      <c r="D553" s="225" t="s">
        <v>139</v>
      </c>
      <c r="E553" s="43"/>
      <c r="F553" s="226" t="s">
        <v>1254</v>
      </c>
      <c r="G553" s="43"/>
      <c r="H553" s="43"/>
      <c r="I553" s="222"/>
      <c r="J553" s="43"/>
      <c r="K553" s="43"/>
      <c r="L553" s="47"/>
      <c r="M553" s="223"/>
      <c r="N553" s="22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139</v>
      </c>
      <c r="AU553" s="20" t="s">
        <v>82</v>
      </c>
    </row>
    <row r="554" s="13" customFormat="1">
      <c r="A554" s="13"/>
      <c r="B554" s="227"/>
      <c r="C554" s="228"/>
      <c r="D554" s="220" t="s">
        <v>141</v>
      </c>
      <c r="E554" s="229" t="s">
        <v>19</v>
      </c>
      <c r="F554" s="230" t="s">
        <v>889</v>
      </c>
      <c r="G554" s="228"/>
      <c r="H554" s="229" t="s">
        <v>19</v>
      </c>
      <c r="I554" s="231"/>
      <c r="J554" s="228"/>
      <c r="K554" s="228"/>
      <c r="L554" s="232"/>
      <c r="M554" s="233"/>
      <c r="N554" s="234"/>
      <c r="O554" s="234"/>
      <c r="P554" s="234"/>
      <c r="Q554" s="234"/>
      <c r="R554" s="234"/>
      <c r="S554" s="234"/>
      <c r="T554" s="23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6" t="s">
        <v>141</v>
      </c>
      <c r="AU554" s="236" t="s">
        <v>82</v>
      </c>
      <c r="AV554" s="13" t="s">
        <v>80</v>
      </c>
      <c r="AW554" s="13" t="s">
        <v>33</v>
      </c>
      <c r="AX554" s="13" t="s">
        <v>72</v>
      </c>
      <c r="AY554" s="236" t="s">
        <v>128</v>
      </c>
    </row>
    <row r="555" s="14" customFormat="1">
      <c r="A555" s="14"/>
      <c r="B555" s="237"/>
      <c r="C555" s="238"/>
      <c r="D555" s="220" t="s">
        <v>141</v>
      </c>
      <c r="E555" s="239" t="s">
        <v>19</v>
      </c>
      <c r="F555" s="240" t="s">
        <v>1255</v>
      </c>
      <c r="G555" s="238"/>
      <c r="H555" s="241">
        <v>54.200000000000003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7" t="s">
        <v>141</v>
      </c>
      <c r="AU555" s="247" t="s">
        <v>82</v>
      </c>
      <c r="AV555" s="14" t="s">
        <v>82</v>
      </c>
      <c r="AW555" s="14" t="s">
        <v>33</v>
      </c>
      <c r="AX555" s="14" t="s">
        <v>72</v>
      </c>
      <c r="AY555" s="247" t="s">
        <v>128</v>
      </c>
    </row>
    <row r="556" s="13" customFormat="1">
      <c r="A556" s="13"/>
      <c r="B556" s="227"/>
      <c r="C556" s="228"/>
      <c r="D556" s="220" t="s">
        <v>141</v>
      </c>
      <c r="E556" s="229" t="s">
        <v>19</v>
      </c>
      <c r="F556" s="230" t="s">
        <v>891</v>
      </c>
      <c r="G556" s="228"/>
      <c r="H556" s="229" t="s">
        <v>19</v>
      </c>
      <c r="I556" s="231"/>
      <c r="J556" s="228"/>
      <c r="K556" s="228"/>
      <c r="L556" s="232"/>
      <c r="M556" s="233"/>
      <c r="N556" s="234"/>
      <c r="O556" s="234"/>
      <c r="P556" s="234"/>
      <c r="Q556" s="234"/>
      <c r="R556" s="234"/>
      <c r="S556" s="234"/>
      <c r="T556" s="23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6" t="s">
        <v>141</v>
      </c>
      <c r="AU556" s="236" t="s">
        <v>82</v>
      </c>
      <c r="AV556" s="13" t="s">
        <v>80</v>
      </c>
      <c r="AW556" s="13" t="s">
        <v>33</v>
      </c>
      <c r="AX556" s="13" t="s">
        <v>72</v>
      </c>
      <c r="AY556" s="236" t="s">
        <v>128</v>
      </c>
    </row>
    <row r="557" s="14" customFormat="1">
      <c r="A557" s="14"/>
      <c r="B557" s="237"/>
      <c r="C557" s="238"/>
      <c r="D557" s="220" t="s">
        <v>141</v>
      </c>
      <c r="E557" s="239" t="s">
        <v>19</v>
      </c>
      <c r="F557" s="240" t="s">
        <v>1190</v>
      </c>
      <c r="G557" s="238"/>
      <c r="H557" s="241">
        <v>21.199999999999999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7" t="s">
        <v>141</v>
      </c>
      <c r="AU557" s="247" t="s">
        <v>82</v>
      </c>
      <c r="AV557" s="14" t="s">
        <v>82</v>
      </c>
      <c r="AW557" s="14" t="s">
        <v>33</v>
      </c>
      <c r="AX557" s="14" t="s">
        <v>72</v>
      </c>
      <c r="AY557" s="247" t="s">
        <v>128</v>
      </c>
    </row>
    <row r="558" s="15" customFormat="1">
      <c r="A558" s="15"/>
      <c r="B558" s="248"/>
      <c r="C558" s="249"/>
      <c r="D558" s="220" t="s">
        <v>141</v>
      </c>
      <c r="E558" s="250" t="s">
        <v>19</v>
      </c>
      <c r="F558" s="251" t="s">
        <v>150</v>
      </c>
      <c r="G558" s="249"/>
      <c r="H558" s="252">
        <v>75.400000000000006</v>
      </c>
      <c r="I558" s="253"/>
      <c r="J558" s="249"/>
      <c r="K558" s="249"/>
      <c r="L558" s="254"/>
      <c r="M558" s="255"/>
      <c r="N558" s="256"/>
      <c r="O558" s="256"/>
      <c r="P558" s="256"/>
      <c r="Q558" s="256"/>
      <c r="R558" s="256"/>
      <c r="S558" s="256"/>
      <c r="T558" s="257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58" t="s">
        <v>141</v>
      </c>
      <c r="AU558" s="258" t="s">
        <v>82</v>
      </c>
      <c r="AV558" s="15" t="s">
        <v>129</v>
      </c>
      <c r="AW558" s="15" t="s">
        <v>33</v>
      </c>
      <c r="AX558" s="15" t="s">
        <v>80</v>
      </c>
      <c r="AY558" s="258" t="s">
        <v>128</v>
      </c>
    </row>
    <row r="559" s="2" customFormat="1" ht="16.5" customHeight="1">
      <c r="A559" s="41"/>
      <c r="B559" s="42"/>
      <c r="C559" s="207" t="s">
        <v>1256</v>
      </c>
      <c r="D559" s="207" t="s">
        <v>131</v>
      </c>
      <c r="E559" s="208" t="s">
        <v>1257</v>
      </c>
      <c r="F559" s="209" t="s">
        <v>1258</v>
      </c>
      <c r="G559" s="210" t="s">
        <v>352</v>
      </c>
      <c r="H559" s="211">
        <v>180</v>
      </c>
      <c r="I559" s="212"/>
      <c r="J559" s="213">
        <f>ROUND(I559*H559,2)</f>
        <v>0</v>
      </c>
      <c r="K559" s="209" t="s">
        <v>135</v>
      </c>
      <c r="L559" s="47"/>
      <c r="M559" s="214" t="s">
        <v>19</v>
      </c>
      <c r="N559" s="215" t="s">
        <v>43</v>
      </c>
      <c r="O559" s="87"/>
      <c r="P559" s="216">
        <f>O559*H559</f>
        <v>0</v>
      </c>
      <c r="Q559" s="216">
        <v>0</v>
      </c>
      <c r="R559" s="216">
        <f>Q559*H559</f>
        <v>0</v>
      </c>
      <c r="S559" s="216">
        <v>0.00023000000000000001</v>
      </c>
      <c r="T559" s="217">
        <f>S559*H559</f>
        <v>0.041399999999999999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18" t="s">
        <v>147</v>
      </c>
      <c r="AT559" s="218" t="s">
        <v>131</v>
      </c>
      <c r="AU559" s="218" t="s">
        <v>82</v>
      </c>
      <c r="AY559" s="20" t="s">
        <v>128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20" t="s">
        <v>80</v>
      </c>
      <c r="BK559" s="219">
        <f>ROUND(I559*H559,2)</f>
        <v>0</v>
      </c>
      <c r="BL559" s="20" t="s">
        <v>147</v>
      </c>
      <c r="BM559" s="218" t="s">
        <v>1259</v>
      </c>
    </row>
    <row r="560" s="2" customFormat="1">
      <c r="A560" s="41"/>
      <c r="B560" s="42"/>
      <c r="C560" s="43"/>
      <c r="D560" s="220" t="s">
        <v>137</v>
      </c>
      <c r="E560" s="43"/>
      <c r="F560" s="221" t="s">
        <v>1260</v>
      </c>
      <c r="G560" s="43"/>
      <c r="H560" s="43"/>
      <c r="I560" s="222"/>
      <c r="J560" s="43"/>
      <c r="K560" s="43"/>
      <c r="L560" s="47"/>
      <c r="M560" s="223"/>
      <c r="N560" s="22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137</v>
      </c>
      <c r="AU560" s="20" t="s">
        <v>82</v>
      </c>
    </row>
    <row r="561" s="2" customFormat="1">
      <c r="A561" s="41"/>
      <c r="B561" s="42"/>
      <c r="C561" s="43"/>
      <c r="D561" s="225" t="s">
        <v>139</v>
      </c>
      <c r="E561" s="43"/>
      <c r="F561" s="226" t="s">
        <v>1261</v>
      </c>
      <c r="G561" s="43"/>
      <c r="H561" s="43"/>
      <c r="I561" s="222"/>
      <c r="J561" s="43"/>
      <c r="K561" s="43"/>
      <c r="L561" s="47"/>
      <c r="M561" s="223"/>
      <c r="N561" s="22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139</v>
      </c>
      <c r="AU561" s="20" t="s">
        <v>82</v>
      </c>
    </row>
    <row r="562" s="2" customFormat="1" ht="16.5" customHeight="1">
      <c r="A562" s="41"/>
      <c r="B562" s="42"/>
      <c r="C562" s="207" t="s">
        <v>1262</v>
      </c>
      <c r="D562" s="207" t="s">
        <v>131</v>
      </c>
      <c r="E562" s="208" t="s">
        <v>1263</v>
      </c>
      <c r="F562" s="209" t="s">
        <v>1264</v>
      </c>
      <c r="G562" s="210" t="s">
        <v>352</v>
      </c>
      <c r="H562" s="211">
        <v>105</v>
      </c>
      <c r="I562" s="212"/>
      <c r="J562" s="213">
        <f>ROUND(I562*H562,2)</f>
        <v>0</v>
      </c>
      <c r="K562" s="209" t="s">
        <v>135</v>
      </c>
      <c r="L562" s="47"/>
      <c r="M562" s="214" t="s">
        <v>19</v>
      </c>
      <c r="N562" s="215" t="s">
        <v>43</v>
      </c>
      <c r="O562" s="87"/>
      <c r="P562" s="216">
        <f>O562*H562</f>
        <v>0</v>
      </c>
      <c r="Q562" s="216">
        <v>0</v>
      </c>
      <c r="R562" s="216">
        <f>Q562*H562</f>
        <v>0</v>
      </c>
      <c r="S562" s="216">
        <v>0.00024000000000000001</v>
      </c>
      <c r="T562" s="217">
        <f>S562*H562</f>
        <v>0.0252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18" t="s">
        <v>147</v>
      </c>
      <c r="AT562" s="218" t="s">
        <v>131</v>
      </c>
      <c r="AU562" s="218" t="s">
        <v>82</v>
      </c>
      <c r="AY562" s="20" t="s">
        <v>128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20" t="s">
        <v>80</v>
      </c>
      <c r="BK562" s="219">
        <f>ROUND(I562*H562,2)</f>
        <v>0</v>
      </c>
      <c r="BL562" s="20" t="s">
        <v>147</v>
      </c>
      <c r="BM562" s="218" t="s">
        <v>1265</v>
      </c>
    </row>
    <row r="563" s="2" customFormat="1">
      <c r="A563" s="41"/>
      <c r="B563" s="42"/>
      <c r="C563" s="43"/>
      <c r="D563" s="220" t="s">
        <v>137</v>
      </c>
      <c r="E563" s="43"/>
      <c r="F563" s="221" t="s">
        <v>1266</v>
      </c>
      <c r="G563" s="43"/>
      <c r="H563" s="43"/>
      <c r="I563" s="222"/>
      <c r="J563" s="43"/>
      <c r="K563" s="43"/>
      <c r="L563" s="47"/>
      <c r="M563" s="223"/>
      <c r="N563" s="224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20" t="s">
        <v>137</v>
      </c>
      <c r="AU563" s="20" t="s">
        <v>82</v>
      </c>
    </row>
    <row r="564" s="2" customFormat="1">
      <c r="A564" s="41"/>
      <c r="B564" s="42"/>
      <c r="C564" s="43"/>
      <c r="D564" s="225" t="s">
        <v>139</v>
      </c>
      <c r="E564" s="43"/>
      <c r="F564" s="226" t="s">
        <v>1267</v>
      </c>
      <c r="G564" s="43"/>
      <c r="H564" s="43"/>
      <c r="I564" s="222"/>
      <c r="J564" s="43"/>
      <c r="K564" s="43"/>
      <c r="L564" s="47"/>
      <c r="M564" s="223"/>
      <c r="N564" s="224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20" t="s">
        <v>139</v>
      </c>
      <c r="AU564" s="20" t="s">
        <v>82</v>
      </c>
    </row>
    <row r="565" s="2" customFormat="1" ht="16.5" customHeight="1">
      <c r="A565" s="41"/>
      <c r="B565" s="42"/>
      <c r="C565" s="207" t="s">
        <v>1268</v>
      </c>
      <c r="D565" s="207" t="s">
        <v>131</v>
      </c>
      <c r="E565" s="208" t="s">
        <v>1269</v>
      </c>
      <c r="F565" s="209" t="s">
        <v>1270</v>
      </c>
      <c r="G565" s="210" t="s">
        <v>134</v>
      </c>
      <c r="H565" s="211">
        <v>73</v>
      </c>
      <c r="I565" s="212"/>
      <c r="J565" s="213">
        <f>ROUND(I565*H565,2)</f>
        <v>0</v>
      </c>
      <c r="K565" s="209" t="s">
        <v>135</v>
      </c>
      <c r="L565" s="47"/>
      <c r="M565" s="214" t="s">
        <v>19</v>
      </c>
      <c r="N565" s="215" t="s">
        <v>43</v>
      </c>
      <c r="O565" s="87"/>
      <c r="P565" s="216">
        <f>O565*H565</f>
        <v>0</v>
      </c>
      <c r="Q565" s="216">
        <v>0</v>
      </c>
      <c r="R565" s="216">
        <f>Q565*H565</f>
        <v>0</v>
      </c>
      <c r="S565" s="216">
        <v>0</v>
      </c>
      <c r="T565" s="217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18" t="s">
        <v>147</v>
      </c>
      <c r="AT565" s="218" t="s">
        <v>131</v>
      </c>
      <c r="AU565" s="218" t="s">
        <v>82</v>
      </c>
      <c r="AY565" s="20" t="s">
        <v>128</v>
      </c>
      <c r="BE565" s="219">
        <f>IF(N565="základní",J565,0)</f>
        <v>0</v>
      </c>
      <c r="BF565" s="219">
        <f>IF(N565="snížená",J565,0)</f>
        <v>0</v>
      </c>
      <c r="BG565" s="219">
        <f>IF(N565="zákl. přenesená",J565,0)</f>
        <v>0</v>
      </c>
      <c r="BH565" s="219">
        <f>IF(N565="sníž. přenesená",J565,0)</f>
        <v>0</v>
      </c>
      <c r="BI565" s="219">
        <f>IF(N565="nulová",J565,0)</f>
        <v>0</v>
      </c>
      <c r="BJ565" s="20" t="s">
        <v>80</v>
      </c>
      <c r="BK565" s="219">
        <f>ROUND(I565*H565,2)</f>
        <v>0</v>
      </c>
      <c r="BL565" s="20" t="s">
        <v>147</v>
      </c>
      <c r="BM565" s="218" t="s">
        <v>1271</v>
      </c>
    </row>
    <row r="566" s="2" customFormat="1">
      <c r="A566" s="41"/>
      <c r="B566" s="42"/>
      <c r="C566" s="43"/>
      <c r="D566" s="220" t="s">
        <v>137</v>
      </c>
      <c r="E566" s="43"/>
      <c r="F566" s="221" t="s">
        <v>1272</v>
      </c>
      <c r="G566" s="43"/>
      <c r="H566" s="43"/>
      <c r="I566" s="222"/>
      <c r="J566" s="43"/>
      <c r="K566" s="43"/>
      <c r="L566" s="47"/>
      <c r="M566" s="223"/>
      <c r="N566" s="224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T566" s="20" t="s">
        <v>137</v>
      </c>
      <c r="AU566" s="20" t="s">
        <v>82</v>
      </c>
    </row>
    <row r="567" s="2" customFormat="1">
      <c r="A567" s="41"/>
      <c r="B567" s="42"/>
      <c r="C567" s="43"/>
      <c r="D567" s="225" t="s">
        <v>139</v>
      </c>
      <c r="E567" s="43"/>
      <c r="F567" s="226" t="s">
        <v>1273</v>
      </c>
      <c r="G567" s="43"/>
      <c r="H567" s="43"/>
      <c r="I567" s="222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20" t="s">
        <v>139</v>
      </c>
      <c r="AU567" s="20" t="s">
        <v>82</v>
      </c>
    </row>
    <row r="568" s="2" customFormat="1" ht="21.75" customHeight="1">
      <c r="A568" s="41"/>
      <c r="B568" s="42"/>
      <c r="C568" s="207" t="s">
        <v>1274</v>
      </c>
      <c r="D568" s="207" t="s">
        <v>131</v>
      </c>
      <c r="E568" s="208" t="s">
        <v>1275</v>
      </c>
      <c r="F568" s="209" t="s">
        <v>1276</v>
      </c>
      <c r="G568" s="210" t="s">
        <v>134</v>
      </c>
      <c r="H568" s="211">
        <v>25</v>
      </c>
      <c r="I568" s="212"/>
      <c r="J568" s="213">
        <f>ROUND(I568*H568,2)</f>
        <v>0</v>
      </c>
      <c r="K568" s="209" t="s">
        <v>135</v>
      </c>
      <c r="L568" s="47"/>
      <c r="M568" s="214" t="s">
        <v>19</v>
      </c>
      <c r="N568" s="215" t="s">
        <v>43</v>
      </c>
      <c r="O568" s="87"/>
      <c r="P568" s="216">
        <f>O568*H568</f>
        <v>0</v>
      </c>
      <c r="Q568" s="216">
        <v>0.00012999999999999999</v>
      </c>
      <c r="R568" s="216">
        <f>Q568*H568</f>
        <v>0.0032499999999999999</v>
      </c>
      <c r="S568" s="216">
        <v>0</v>
      </c>
      <c r="T568" s="217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18" t="s">
        <v>147</v>
      </c>
      <c r="AT568" s="218" t="s">
        <v>131</v>
      </c>
      <c r="AU568" s="218" t="s">
        <v>82</v>
      </c>
      <c r="AY568" s="20" t="s">
        <v>128</v>
      </c>
      <c r="BE568" s="219">
        <f>IF(N568="základní",J568,0)</f>
        <v>0</v>
      </c>
      <c r="BF568" s="219">
        <f>IF(N568="snížená",J568,0)</f>
        <v>0</v>
      </c>
      <c r="BG568" s="219">
        <f>IF(N568="zákl. přenesená",J568,0)</f>
        <v>0</v>
      </c>
      <c r="BH568" s="219">
        <f>IF(N568="sníž. přenesená",J568,0)</f>
        <v>0</v>
      </c>
      <c r="BI568" s="219">
        <f>IF(N568="nulová",J568,0)</f>
        <v>0</v>
      </c>
      <c r="BJ568" s="20" t="s">
        <v>80</v>
      </c>
      <c r="BK568" s="219">
        <f>ROUND(I568*H568,2)</f>
        <v>0</v>
      </c>
      <c r="BL568" s="20" t="s">
        <v>147</v>
      </c>
      <c r="BM568" s="218" t="s">
        <v>1277</v>
      </c>
    </row>
    <row r="569" s="2" customFormat="1">
      <c r="A569" s="41"/>
      <c r="B569" s="42"/>
      <c r="C569" s="43"/>
      <c r="D569" s="220" t="s">
        <v>137</v>
      </c>
      <c r="E569" s="43"/>
      <c r="F569" s="221" t="s">
        <v>1278</v>
      </c>
      <c r="G569" s="43"/>
      <c r="H569" s="43"/>
      <c r="I569" s="222"/>
      <c r="J569" s="43"/>
      <c r="K569" s="43"/>
      <c r="L569" s="47"/>
      <c r="M569" s="223"/>
      <c r="N569" s="224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T569" s="20" t="s">
        <v>137</v>
      </c>
      <c r="AU569" s="20" t="s">
        <v>82</v>
      </c>
    </row>
    <row r="570" s="2" customFormat="1">
      <c r="A570" s="41"/>
      <c r="B570" s="42"/>
      <c r="C570" s="43"/>
      <c r="D570" s="225" t="s">
        <v>139</v>
      </c>
      <c r="E570" s="43"/>
      <c r="F570" s="226" t="s">
        <v>1279</v>
      </c>
      <c r="G570" s="43"/>
      <c r="H570" s="43"/>
      <c r="I570" s="222"/>
      <c r="J570" s="43"/>
      <c r="K570" s="43"/>
      <c r="L570" s="47"/>
      <c r="M570" s="223"/>
      <c r="N570" s="22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T570" s="20" t="s">
        <v>139</v>
      </c>
      <c r="AU570" s="20" t="s">
        <v>82</v>
      </c>
    </row>
    <row r="571" s="2" customFormat="1" ht="16.5" customHeight="1">
      <c r="A571" s="41"/>
      <c r="B571" s="42"/>
      <c r="C571" s="207" t="s">
        <v>1280</v>
      </c>
      <c r="D571" s="207" t="s">
        <v>131</v>
      </c>
      <c r="E571" s="208" t="s">
        <v>1281</v>
      </c>
      <c r="F571" s="209" t="s">
        <v>1282</v>
      </c>
      <c r="G571" s="210" t="s">
        <v>1283</v>
      </c>
      <c r="H571" s="211">
        <v>24</v>
      </c>
      <c r="I571" s="212"/>
      <c r="J571" s="213">
        <f>ROUND(I571*H571,2)</f>
        <v>0</v>
      </c>
      <c r="K571" s="209" t="s">
        <v>135</v>
      </c>
      <c r="L571" s="47"/>
      <c r="M571" s="214" t="s">
        <v>19</v>
      </c>
      <c r="N571" s="215" t="s">
        <v>43</v>
      </c>
      <c r="O571" s="87"/>
      <c r="P571" s="216">
        <f>O571*H571</f>
        <v>0</v>
      </c>
      <c r="Q571" s="216">
        <v>0.00025000000000000001</v>
      </c>
      <c r="R571" s="216">
        <f>Q571*H571</f>
        <v>0.0060000000000000001</v>
      </c>
      <c r="S571" s="216">
        <v>0</v>
      </c>
      <c r="T571" s="217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18" t="s">
        <v>147</v>
      </c>
      <c r="AT571" s="218" t="s">
        <v>131</v>
      </c>
      <c r="AU571" s="218" t="s">
        <v>82</v>
      </c>
      <c r="AY571" s="20" t="s">
        <v>128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20" t="s">
        <v>80</v>
      </c>
      <c r="BK571" s="219">
        <f>ROUND(I571*H571,2)</f>
        <v>0</v>
      </c>
      <c r="BL571" s="20" t="s">
        <v>147</v>
      </c>
      <c r="BM571" s="218" t="s">
        <v>1284</v>
      </c>
    </row>
    <row r="572" s="2" customFormat="1">
      <c r="A572" s="41"/>
      <c r="B572" s="42"/>
      <c r="C572" s="43"/>
      <c r="D572" s="220" t="s">
        <v>137</v>
      </c>
      <c r="E572" s="43"/>
      <c r="F572" s="221" t="s">
        <v>1285</v>
      </c>
      <c r="G572" s="43"/>
      <c r="H572" s="43"/>
      <c r="I572" s="222"/>
      <c r="J572" s="43"/>
      <c r="K572" s="43"/>
      <c r="L572" s="47"/>
      <c r="M572" s="223"/>
      <c r="N572" s="224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20" t="s">
        <v>137</v>
      </c>
      <c r="AU572" s="20" t="s">
        <v>82</v>
      </c>
    </row>
    <row r="573" s="2" customFormat="1">
      <c r="A573" s="41"/>
      <c r="B573" s="42"/>
      <c r="C573" s="43"/>
      <c r="D573" s="225" t="s">
        <v>139</v>
      </c>
      <c r="E573" s="43"/>
      <c r="F573" s="226" t="s">
        <v>1286</v>
      </c>
      <c r="G573" s="43"/>
      <c r="H573" s="43"/>
      <c r="I573" s="222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139</v>
      </c>
      <c r="AU573" s="20" t="s">
        <v>82</v>
      </c>
    </row>
    <row r="574" s="2" customFormat="1" ht="21.75" customHeight="1">
      <c r="A574" s="41"/>
      <c r="B574" s="42"/>
      <c r="C574" s="207" t="s">
        <v>1287</v>
      </c>
      <c r="D574" s="207" t="s">
        <v>131</v>
      </c>
      <c r="E574" s="208" t="s">
        <v>1288</v>
      </c>
      <c r="F574" s="209" t="s">
        <v>1289</v>
      </c>
      <c r="G574" s="210" t="s">
        <v>134</v>
      </c>
      <c r="H574" s="211">
        <v>2</v>
      </c>
      <c r="I574" s="212"/>
      <c r="J574" s="213">
        <f>ROUND(I574*H574,2)</f>
        <v>0</v>
      </c>
      <c r="K574" s="209" t="s">
        <v>135</v>
      </c>
      <c r="L574" s="47"/>
      <c r="M574" s="214" t="s">
        <v>19</v>
      </c>
      <c r="N574" s="215" t="s">
        <v>43</v>
      </c>
      <c r="O574" s="87"/>
      <c r="P574" s="216">
        <f>O574*H574</f>
        <v>0</v>
      </c>
      <c r="Q574" s="216">
        <v>0</v>
      </c>
      <c r="R574" s="216">
        <f>Q574*H574</f>
        <v>0</v>
      </c>
      <c r="S574" s="216">
        <v>0.00052999999999999998</v>
      </c>
      <c r="T574" s="217">
        <f>S574*H574</f>
        <v>0.00106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18" t="s">
        <v>147</v>
      </c>
      <c r="AT574" s="218" t="s">
        <v>131</v>
      </c>
      <c r="AU574" s="218" t="s">
        <v>82</v>
      </c>
      <c r="AY574" s="20" t="s">
        <v>128</v>
      </c>
      <c r="BE574" s="219">
        <f>IF(N574="základní",J574,0)</f>
        <v>0</v>
      </c>
      <c r="BF574" s="219">
        <f>IF(N574="snížená",J574,0)</f>
        <v>0</v>
      </c>
      <c r="BG574" s="219">
        <f>IF(N574="zákl. přenesená",J574,0)</f>
        <v>0</v>
      </c>
      <c r="BH574" s="219">
        <f>IF(N574="sníž. přenesená",J574,0)</f>
        <v>0</v>
      </c>
      <c r="BI574" s="219">
        <f>IF(N574="nulová",J574,0)</f>
        <v>0</v>
      </c>
      <c r="BJ574" s="20" t="s">
        <v>80</v>
      </c>
      <c r="BK574" s="219">
        <f>ROUND(I574*H574,2)</f>
        <v>0</v>
      </c>
      <c r="BL574" s="20" t="s">
        <v>147</v>
      </c>
      <c r="BM574" s="218" t="s">
        <v>1290</v>
      </c>
    </row>
    <row r="575" s="2" customFormat="1">
      <c r="A575" s="41"/>
      <c r="B575" s="42"/>
      <c r="C575" s="43"/>
      <c r="D575" s="220" t="s">
        <v>137</v>
      </c>
      <c r="E575" s="43"/>
      <c r="F575" s="221" t="s">
        <v>1291</v>
      </c>
      <c r="G575" s="43"/>
      <c r="H575" s="43"/>
      <c r="I575" s="222"/>
      <c r="J575" s="43"/>
      <c r="K575" s="43"/>
      <c r="L575" s="47"/>
      <c r="M575" s="223"/>
      <c r="N575" s="224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T575" s="20" t="s">
        <v>137</v>
      </c>
      <c r="AU575" s="20" t="s">
        <v>82</v>
      </c>
    </row>
    <row r="576" s="2" customFormat="1">
      <c r="A576" s="41"/>
      <c r="B576" s="42"/>
      <c r="C576" s="43"/>
      <c r="D576" s="225" t="s">
        <v>139</v>
      </c>
      <c r="E576" s="43"/>
      <c r="F576" s="226" t="s">
        <v>1292</v>
      </c>
      <c r="G576" s="43"/>
      <c r="H576" s="43"/>
      <c r="I576" s="222"/>
      <c r="J576" s="43"/>
      <c r="K576" s="43"/>
      <c r="L576" s="47"/>
      <c r="M576" s="223"/>
      <c r="N576" s="22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20" t="s">
        <v>139</v>
      </c>
      <c r="AU576" s="20" t="s">
        <v>82</v>
      </c>
    </row>
    <row r="577" s="2" customFormat="1" ht="24.15" customHeight="1">
      <c r="A577" s="41"/>
      <c r="B577" s="42"/>
      <c r="C577" s="207" t="s">
        <v>1293</v>
      </c>
      <c r="D577" s="207" t="s">
        <v>131</v>
      </c>
      <c r="E577" s="208" t="s">
        <v>1294</v>
      </c>
      <c r="F577" s="209" t="s">
        <v>1295</v>
      </c>
      <c r="G577" s="210" t="s">
        <v>134</v>
      </c>
      <c r="H577" s="211">
        <v>4</v>
      </c>
      <c r="I577" s="212"/>
      <c r="J577" s="213">
        <f>ROUND(I577*H577,2)</f>
        <v>0</v>
      </c>
      <c r="K577" s="209" t="s">
        <v>135</v>
      </c>
      <c r="L577" s="47"/>
      <c r="M577" s="214" t="s">
        <v>19</v>
      </c>
      <c r="N577" s="215" t="s">
        <v>43</v>
      </c>
      <c r="O577" s="87"/>
      <c r="P577" s="216">
        <f>O577*H577</f>
        <v>0</v>
      </c>
      <c r="Q577" s="216">
        <v>0.00022000000000000001</v>
      </c>
      <c r="R577" s="216">
        <f>Q577*H577</f>
        <v>0.00088000000000000003</v>
      </c>
      <c r="S577" s="216">
        <v>0</v>
      </c>
      <c r="T577" s="217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18" t="s">
        <v>147</v>
      </c>
      <c r="AT577" s="218" t="s">
        <v>131</v>
      </c>
      <c r="AU577" s="218" t="s">
        <v>82</v>
      </c>
      <c r="AY577" s="20" t="s">
        <v>128</v>
      </c>
      <c r="BE577" s="219">
        <f>IF(N577="základní",J577,0)</f>
        <v>0</v>
      </c>
      <c r="BF577" s="219">
        <f>IF(N577="snížená",J577,0)</f>
        <v>0</v>
      </c>
      <c r="BG577" s="219">
        <f>IF(N577="zákl. přenesená",J577,0)</f>
        <v>0</v>
      </c>
      <c r="BH577" s="219">
        <f>IF(N577="sníž. přenesená",J577,0)</f>
        <v>0</v>
      </c>
      <c r="BI577" s="219">
        <f>IF(N577="nulová",J577,0)</f>
        <v>0</v>
      </c>
      <c r="BJ577" s="20" t="s">
        <v>80</v>
      </c>
      <c r="BK577" s="219">
        <f>ROUND(I577*H577,2)</f>
        <v>0</v>
      </c>
      <c r="BL577" s="20" t="s">
        <v>147</v>
      </c>
      <c r="BM577" s="218" t="s">
        <v>1296</v>
      </c>
    </row>
    <row r="578" s="2" customFormat="1">
      <c r="A578" s="41"/>
      <c r="B578" s="42"/>
      <c r="C578" s="43"/>
      <c r="D578" s="220" t="s">
        <v>137</v>
      </c>
      <c r="E578" s="43"/>
      <c r="F578" s="221" t="s">
        <v>1297</v>
      </c>
      <c r="G578" s="43"/>
      <c r="H578" s="43"/>
      <c r="I578" s="222"/>
      <c r="J578" s="43"/>
      <c r="K578" s="43"/>
      <c r="L578" s="47"/>
      <c r="M578" s="223"/>
      <c r="N578" s="224"/>
      <c r="O578" s="87"/>
      <c r="P578" s="87"/>
      <c r="Q578" s="87"/>
      <c r="R578" s="87"/>
      <c r="S578" s="87"/>
      <c r="T578" s="88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T578" s="20" t="s">
        <v>137</v>
      </c>
      <c r="AU578" s="20" t="s">
        <v>82</v>
      </c>
    </row>
    <row r="579" s="2" customFormat="1">
      <c r="A579" s="41"/>
      <c r="B579" s="42"/>
      <c r="C579" s="43"/>
      <c r="D579" s="225" t="s">
        <v>139</v>
      </c>
      <c r="E579" s="43"/>
      <c r="F579" s="226" t="s">
        <v>1298</v>
      </c>
      <c r="G579" s="43"/>
      <c r="H579" s="43"/>
      <c r="I579" s="222"/>
      <c r="J579" s="43"/>
      <c r="K579" s="43"/>
      <c r="L579" s="47"/>
      <c r="M579" s="223"/>
      <c r="N579" s="22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20" t="s">
        <v>139</v>
      </c>
      <c r="AU579" s="20" t="s">
        <v>82</v>
      </c>
    </row>
    <row r="580" s="2" customFormat="1" ht="24.15" customHeight="1">
      <c r="A580" s="41"/>
      <c r="B580" s="42"/>
      <c r="C580" s="207" t="s">
        <v>1299</v>
      </c>
      <c r="D580" s="207" t="s">
        <v>131</v>
      </c>
      <c r="E580" s="208" t="s">
        <v>1300</v>
      </c>
      <c r="F580" s="209" t="s">
        <v>1301</v>
      </c>
      <c r="G580" s="210" t="s">
        <v>134</v>
      </c>
      <c r="H580" s="211">
        <v>2</v>
      </c>
      <c r="I580" s="212"/>
      <c r="J580" s="213">
        <f>ROUND(I580*H580,2)</f>
        <v>0</v>
      </c>
      <c r="K580" s="209" t="s">
        <v>135</v>
      </c>
      <c r="L580" s="47"/>
      <c r="M580" s="214" t="s">
        <v>19</v>
      </c>
      <c r="N580" s="215" t="s">
        <v>43</v>
      </c>
      <c r="O580" s="87"/>
      <c r="P580" s="216">
        <f>O580*H580</f>
        <v>0</v>
      </c>
      <c r="Q580" s="216">
        <v>0.00027</v>
      </c>
      <c r="R580" s="216">
        <f>Q580*H580</f>
        <v>0.00054000000000000001</v>
      </c>
      <c r="S580" s="216">
        <v>0</v>
      </c>
      <c r="T580" s="217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18" t="s">
        <v>147</v>
      </c>
      <c r="AT580" s="218" t="s">
        <v>131</v>
      </c>
      <c r="AU580" s="218" t="s">
        <v>82</v>
      </c>
      <c r="AY580" s="20" t="s">
        <v>128</v>
      </c>
      <c r="BE580" s="219">
        <f>IF(N580="základní",J580,0)</f>
        <v>0</v>
      </c>
      <c r="BF580" s="219">
        <f>IF(N580="snížená",J580,0)</f>
        <v>0</v>
      </c>
      <c r="BG580" s="219">
        <f>IF(N580="zákl. přenesená",J580,0)</f>
        <v>0</v>
      </c>
      <c r="BH580" s="219">
        <f>IF(N580="sníž. přenesená",J580,0)</f>
        <v>0</v>
      </c>
      <c r="BI580" s="219">
        <f>IF(N580="nulová",J580,0)</f>
        <v>0</v>
      </c>
      <c r="BJ580" s="20" t="s">
        <v>80</v>
      </c>
      <c r="BK580" s="219">
        <f>ROUND(I580*H580,2)</f>
        <v>0</v>
      </c>
      <c r="BL580" s="20" t="s">
        <v>147</v>
      </c>
      <c r="BM580" s="218" t="s">
        <v>1302</v>
      </c>
    </row>
    <row r="581" s="2" customFormat="1">
      <c r="A581" s="41"/>
      <c r="B581" s="42"/>
      <c r="C581" s="43"/>
      <c r="D581" s="220" t="s">
        <v>137</v>
      </c>
      <c r="E581" s="43"/>
      <c r="F581" s="221" t="s">
        <v>1303</v>
      </c>
      <c r="G581" s="43"/>
      <c r="H581" s="43"/>
      <c r="I581" s="222"/>
      <c r="J581" s="43"/>
      <c r="K581" s="43"/>
      <c r="L581" s="47"/>
      <c r="M581" s="223"/>
      <c r="N581" s="224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20" t="s">
        <v>137</v>
      </c>
      <c r="AU581" s="20" t="s">
        <v>82</v>
      </c>
    </row>
    <row r="582" s="2" customFormat="1">
      <c r="A582" s="41"/>
      <c r="B582" s="42"/>
      <c r="C582" s="43"/>
      <c r="D582" s="225" t="s">
        <v>139</v>
      </c>
      <c r="E582" s="43"/>
      <c r="F582" s="226" t="s">
        <v>1304</v>
      </c>
      <c r="G582" s="43"/>
      <c r="H582" s="43"/>
      <c r="I582" s="222"/>
      <c r="J582" s="43"/>
      <c r="K582" s="43"/>
      <c r="L582" s="47"/>
      <c r="M582" s="223"/>
      <c r="N582" s="224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139</v>
      </c>
      <c r="AU582" s="20" t="s">
        <v>82</v>
      </c>
    </row>
    <row r="583" s="2" customFormat="1" ht="24.15" customHeight="1">
      <c r="A583" s="41"/>
      <c r="B583" s="42"/>
      <c r="C583" s="207" t="s">
        <v>1305</v>
      </c>
      <c r="D583" s="207" t="s">
        <v>131</v>
      </c>
      <c r="E583" s="208" t="s">
        <v>1306</v>
      </c>
      <c r="F583" s="209" t="s">
        <v>1307</v>
      </c>
      <c r="G583" s="210" t="s">
        <v>134</v>
      </c>
      <c r="H583" s="211">
        <v>1</v>
      </c>
      <c r="I583" s="212"/>
      <c r="J583" s="213">
        <f>ROUND(I583*H583,2)</f>
        <v>0</v>
      </c>
      <c r="K583" s="209" t="s">
        <v>135</v>
      </c>
      <c r="L583" s="47"/>
      <c r="M583" s="214" t="s">
        <v>19</v>
      </c>
      <c r="N583" s="215" t="s">
        <v>43</v>
      </c>
      <c r="O583" s="87"/>
      <c r="P583" s="216">
        <f>O583*H583</f>
        <v>0</v>
      </c>
      <c r="Q583" s="216">
        <v>0.00012</v>
      </c>
      <c r="R583" s="216">
        <f>Q583*H583</f>
        <v>0.00012</v>
      </c>
      <c r="S583" s="216">
        <v>0</v>
      </c>
      <c r="T583" s="217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8" t="s">
        <v>147</v>
      </c>
      <c r="AT583" s="218" t="s">
        <v>131</v>
      </c>
      <c r="AU583" s="218" t="s">
        <v>82</v>
      </c>
      <c r="AY583" s="20" t="s">
        <v>128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20" t="s">
        <v>80</v>
      </c>
      <c r="BK583" s="219">
        <f>ROUND(I583*H583,2)</f>
        <v>0</v>
      </c>
      <c r="BL583" s="20" t="s">
        <v>147</v>
      </c>
      <c r="BM583" s="218" t="s">
        <v>1308</v>
      </c>
    </row>
    <row r="584" s="2" customFormat="1">
      <c r="A584" s="41"/>
      <c r="B584" s="42"/>
      <c r="C584" s="43"/>
      <c r="D584" s="220" t="s">
        <v>137</v>
      </c>
      <c r="E584" s="43"/>
      <c r="F584" s="221" t="s">
        <v>1309</v>
      </c>
      <c r="G584" s="43"/>
      <c r="H584" s="43"/>
      <c r="I584" s="222"/>
      <c r="J584" s="43"/>
      <c r="K584" s="43"/>
      <c r="L584" s="47"/>
      <c r="M584" s="223"/>
      <c r="N584" s="22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20" t="s">
        <v>137</v>
      </c>
      <c r="AU584" s="20" t="s">
        <v>82</v>
      </c>
    </row>
    <row r="585" s="2" customFormat="1">
      <c r="A585" s="41"/>
      <c r="B585" s="42"/>
      <c r="C585" s="43"/>
      <c r="D585" s="225" t="s">
        <v>139</v>
      </c>
      <c r="E585" s="43"/>
      <c r="F585" s="226" t="s">
        <v>1310</v>
      </c>
      <c r="G585" s="43"/>
      <c r="H585" s="43"/>
      <c r="I585" s="222"/>
      <c r="J585" s="43"/>
      <c r="K585" s="43"/>
      <c r="L585" s="47"/>
      <c r="M585" s="223"/>
      <c r="N585" s="22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20" t="s">
        <v>139</v>
      </c>
      <c r="AU585" s="20" t="s">
        <v>82</v>
      </c>
    </row>
    <row r="586" s="2" customFormat="1" ht="24.15" customHeight="1">
      <c r="A586" s="41"/>
      <c r="B586" s="42"/>
      <c r="C586" s="207" t="s">
        <v>1311</v>
      </c>
      <c r="D586" s="207" t="s">
        <v>131</v>
      </c>
      <c r="E586" s="208" t="s">
        <v>1312</v>
      </c>
      <c r="F586" s="209" t="s">
        <v>1313</v>
      </c>
      <c r="G586" s="210" t="s">
        <v>134</v>
      </c>
      <c r="H586" s="211">
        <v>1</v>
      </c>
      <c r="I586" s="212"/>
      <c r="J586" s="213">
        <f>ROUND(I586*H586,2)</f>
        <v>0</v>
      </c>
      <c r="K586" s="209" t="s">
        <v>135</v>
      </c>
      <c r="L586" s="47"/>
      <c r="M586" s="214" t="s">
        <v>19</v>
      </c>
      <c r="N586" s="215" t="s">
        <v>43</v>
      </c>
      <c r="O586" s="87"/>
      <c r="P586" s="216">
        <f>O586*H586</f>
        <v>0</v>
      </c>
      <c r="Q586" s="216">
        <v>0.00017000000000000001</v>
      </c>
      <c r="R586" s="216">
        <f>Q586*H586</f>
        <v>0.00017000000000000001</v>
      </c>
      <c r="S586" s="216">
        <v>0</v>
      </c>
      <c r="T586" s="217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18" t="s">
        <v>147</v>
      </c>
      <c r="AT586" s="218" t="s">
        <v>131</v>
      </c>
      <c r="AU586" s="218" t="s">
        <v>82</v>
      </c>
      <c r="AY586" s="20" t="s">
        <v>128</v>
      </c>
      <c r="BE586" s="219">
        <f>IF(N586="základní",J586,0)</f>
        <v>0</v>
      </c>
      <c r="BF586" s="219">
        <f>IF(N586="snížená",J586,0)</f>
        <v>0</v>
      </c>
      <c r="BG586" s="219">
        <f>IF(N586="zákl. přenesená",J586,0)</f>
        <v>0</v>
      </c>
      <c r="BH586" s="219">
        <f>IF(N586="sníž. přenesená",J586,0)</f>
        <v>0</v>
      </c>
      <c r="BI586" s="219">
        <f>IF(N586="nulová",J586,0)</f>
        <v>0</v>
      </c>
      <c r="BJ586" s="20" t="s">
        <v>80</v>
      </c>
      <c r="BK586" s="219">
        <f>ROUND(I586*H586,2)</f>
        <v>0</v>
      </c>
      <c r="BL586" s="20" t="s">
        <v>147</v>
      </c>
      <c r="BM586" s="218" t="s">
        <v>1314</v>
      </c>
    </row>
    <row r="587" s="2" customFormat="1">
      <c r="A587" s="41"/>
      <c r="B587" s="42"/>
      <c r="C587" s="43"/>
      <c r="D587" s="220" t="s">
        <v>137</v>
      </c>
      <c r="E587" s="43"/>
      <c r="F587" s="221" t="s">
        <v>1315</v>
      </c>
      <c r="G587" s="43"/>
      <c r="H587" s="43"/>
      <c r="I587" s="222"/>
      <c r="J587" s="43"/>
      <c r="K587" s="43"/>
      <c r="L587" s="47"/>
      <c r="M587" s="223"/>
      <c r="N587" s="224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20" t="s">
        <v>137</v>
      </c>
      <c r="AU587" s="20" t="s">
        <v>82</v>
      </c>
    </row>
    <row r="588" s="2" customFormat="1">
      <c r="A588" s="41"/>
      <c r="B588" s="42"/>
      <c r="C588" s="43"/>
      <c r="D588" s="225" t="s">
        <v>139</v>
      </c>
      <c r="E588" s="43"/>
      <c r="F588" s="226" t="s">
        <v>1316</v>
      </c>
      <c r="G588" s="43"/>
      <c r="H588" s="43"/>
      <c r="I588" s="222"/>
      <c r="J588" s="43"/>
      <c r="K588" s="43"/>
      <c r="L588" s="47"/>
      <c r="M588" s="223"/>
      <c r="N588" s="224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139</v>
      </c>
      <c r="AU588" s="20" t="s">
        <v>82</v>
      </c>
    </row>
    <row r="589" s="2" customFormat="1" ht="16.5" customHeight="1">
      <c r="A589" s="41"/>
      <c r="B589" s="42"/>
      <c r="C589" s="207" t="s">
        <v>1317</v>
      </c>
      <c r="D589" s="207" t="s">
        <v>131</v>
      </c>
      <c r="E589" s="208" t="s">
        <v>1318</v>
      </c>
      <c r="F589" s="209" t="s">
        <v>1319</v>
      </c>
      <c r="G589" s="210" t="s">
        <v>134</v>
      </c>
      <c r="H589" s="211">
        <v>2</v>
      </c>
      <c r="I589" s="212"/>
      <c r="J589" s="213">
        <f>ROUND(I589*H589,2)</f>
        <v>0</v>
      </c>
      <c r="K589" s="209" t="s">
        <v>135</v>
      </c>
      <c r="L589" s="47"/>
      <c r="M589" s="214" t="s">
        <v>19</v>
      </c>
      <c r="N589" s="215" t="s">
        <v>43</v>
      </c>
      <c r="O589" s="87"/>
      <c r="P589" s="216">
        <f>O589*H589</f>
        <v>0</v>
      </c>
      <c r="Q589" s="216">
        <v>0.00040999999999999999</v>
      </c>
      <c r="R589" s="216">
        <f>Q589*H589</f>
        <v>0.00081999999999999998</v>
      </c>
      <c r="S589" s="216">
        <v>0</v>
      </c>
      <c r="T589" s="217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8" t="s">
        <v>147</v>
      </c>
      <c r="AT589" s="218" t="s">
        <v>131</v>
      </c>
      <c r="AU589" s="218" t="s">
        <v>82</v>
      </c>
      <c r="AY589" s="20" t="s">
        <v>128</v>
      </c>
      <c r="BE589" s="219">
        <f>IF(N589="základní",J589,0)</f>
        <v>0</v>
      </c>
      <c r="BF589" s="219">
        <f>IF(N589="snížená",J589,0)</f>
        <v>0</v>
      </c>
      <c r="BG589" s="219">
        <f>IF(N589="zákl. přenesená",J589,0)</f>
        <v>0</v>
      </c>
      <c r="BH589" s="219">
        <f>IF(N589="sníž. přenesená",J589,0)</f>
        <v>0</v>
      </c>
      <c r="BI589" s="219">
        <f>IF(N589="nulová",J589,0)</f>
        <v>0</v>
      </c>
      <c r="BJ589" s="20" t="s">
        <v>80</v>
      </c>
      <c r="BK589" s="219">
        <f>ROUND(I589*H589,2)</f>
        <v>0</v>
      </c>
      <c r="BL589" s="20" t="s">
        <v>147</v>
      </c>
      <c r="BM589" s="218" t="s">
        <v>1320</v>
      </c>
    </row>
    <row r="590" s="2" customFormat="1">
      <c r="A590" s="41"/>
      <c r="B590" s="42"/>
      <c r="C590" s="43"/>
      <c r="D590" s="220" t="s">
        <v>137</v>
      </c>
      <c r="E590" s="43"/>
      <c r="F590" s="221" t="s">
        <v>1321</v>
      </c>
      <c r="G590" s="43"/>
      <c r="H590" s="43"/>
      <c r="I590" s="222"/>
      <c r="J590" s="43"/>
      <c r="K590" s="43"/>
      <c r="L590" s="47"/>
      <c r="M590" s="223"/>
      <c r="N590" s="224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20" t="s">
        <v>137</v>
      </c>
      <c r="AU590" s="20" t="s">
        <v>82</v>
      </c>
    </row>
    <row r="591" s="2" customFormat="1">
      <c r="A591" s="41"/>
      <c r="B591" s="42"/>
      <c r="C591" s="43"/>
      <c r="D591" s="225" t="s">
        <v>139</v>
      </c>
      <c r="E591" s="43"/>
      <c r="F591" s="226" t="s">
        <v>1322</v>
      </c>
      <c r="G591" s="43"/>
      <c r="H591" s="43"/>
      <c r="I591" s="222"/>
      <c r="J591" s="43"/>
      <c r="K591" s="43"/>
      <c r="L591" s="47"/>
      <c r="M591" s="223"/>
      <c r="N591" s="224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20" t="s">
        <v>139</v>
      </c>
      <c r="AU591" s="20" t="s">
        <v>82</v>
      </c>
    </row>
    <row r="592" s="2" customFormat="1" ht="21.75" customHeight="1">
      <c r="A592" s="41"/>
      <c r="B592" s="42"/>
      <c r="C592" s="207" t="s">
        <v>1323</v>
      </c>
      <c r="D592" s="207" t="s">
        <v>131</v>
      </c>
      <c r="E592" s="208" t="s">
        <v>1324</v>
      </c>
      <c r="F592" s="209" t="s">
        <v>1325</v>
      </c>
      <c r="G592" s="210" t="s">
        <v>134</v>
      </c>
      <c r="H592" s="211">
        <v>2</v>
      </c>
      <c r="I592" s="212"/>
      <c r="J592" s="213">
        <f>ROUND(I592*H592,2)</f>
        <v>0</v>
      </c>
      <c r="K592" s="209" t="s">
        <v>135</v>
      </c>
      <c r="L592" s="47"/>
      <c r="M592" s="214" t="s">
        <v>19</v>
      </c>
      <c r="N592" s="215" t="s">
        <v>43</v>
      </c>
      <c r="O592" s="87"/>
      <c r="P592" s="216">
        <f>O592*H592</f>
        <v>0</v>
      </c>
      <c r="Q592" s="216">
        <v>0.00021000000000000001</v>
      </c>
      <c r="R592" s="216">
        <f>Q592*H592</f>
        <v>0.00042000000000000002</v>
      </c>
      <c r="S592" s="216">
        <v>0</v>
      </c>
      <c r="T592" s="217">
        <f>S592*H592</f>
        <v>0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18" t="s">
        <v>147</v>
      </c>
      <c r="AT592" s="218" t="s">
        <v>131</v>
      </c>
      <c r="AU592" s="218" t="s">
        <v>82</v>
      </c>
      <c r="AY592" s="20" t="s">
        <v>128</v>
      </c>
      <c r="BE592" s="219">
        <f>IF(N592="základní",J592,0)</f>
        <v>0</v>
      </c>
      <c r="BF592" s="219">
        <f>IF(N592="snížená",J592,0)</f>
        <v>0</v>
      </c>
      <c r="BG592" s="219">
        <f>IF(N592="zákl. přenesená",J592,0)</f>
        <v>0</v>
      </c>
      <c r="BH592" s="219">
        <f>IF(N592="sníž. přenesená",J592,0)</f>
        <v>0</v>
      </c>
      <c r="BI592" s="219">
        <f>IF(N592="nulová",J592,0)</f>
        <v>0</v>
      </c>
      <c r="BJ592" s="20" t="s">
        <v>80</v>
      </c>
      <c r="BK592" s="219">
        <f>ROUND(I592*H592,2)</f>
        <v>0</v>
      </c>
      <c r="BL592" s="20" t="s">
        <v>147</v>
      </c>
      <c r="BM592" s="218" t="s">
        <v>1326</v>
      </c>
    </row>
    <row r="593" s="2" customFormat="1">
      <c r="A593" s="41"/>
      <c r="B593" s="42"/>
      <c r="C593" s="43"/>
      <c r="D593" s="220" t="s">
        <v>137</v>
      </c>
      <c r="E593" s="43"/>
      <c r="F593" s="221" t="s">
        <v>1327</v>
      </c>
      <c r="G593" s="43"/>
      <c r="H593" s="43"/>
      <c r="I593" s="222"/>
      <c r="J593" s="43"/>
      <c r="K593" s="43"/>
      <c r="L593" s="47"/>
      <c r="M593" s="223"/>
      <c r="N593" s="224"/>
      <c r="O593" s="87"/>
      <c r="P593" s="87"/>
      <c r="Q593" s="87"/>
      <c r="R593" s="87"/>
      <c r="S593" s="87"/>
      <c r="T593" s="88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T593" s="20" t="s">
        <v>137</v>
      </c>
      <c r="AU593" s="20" t="s">
        <v>82</v>
      </c>
    </row>
    <row r="594" s="2" customFormat="1">
      <c r="A594" s="41"/>
      <c r="B594" s="42"/>
      <c r="C594" s="43"/>
      <c r="D594" s="225" t="s">
        <v>139</v>
      </c>
      <c r="E594" s="43"/>
      <c r="F594" s="226" t="s">
        <v>1328</v>
      </c>
      <c r="G594" s="43"/>
      <c r="H594" s="43"/>
      <c r="I594" s="222"/>
      <c r="J594" s="43"/>
      <c r="K594" s="43"/>
      <c r="L594" s="47"/>
      <c r="M594" s="223"/>
      <c r="N594" s="22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139</v>
      </c>
      <c r="AU594" s="20" t="s">
        <v>82</v>
      </c>
    </row>
    <row r="595" s="2" customFormat="1" ht="21.75" customHeight="1">
      <c r="A595" s="41"/>
      <c r="B595" s="42"/>
      <c r="C595" s="207" t="s">
        <v>1329</v>
      </c>
      <c r="D595" s="207" t="s">
        <v>131</v>
      </c>
      <c r="E595" s="208" t="s">
        <v>1330</v>
      </c>
      <c r="F595" s="209" t="s">
        <v>1331</v>
      </c>
      <c r="G595" s="210" t="s">
        <v>134</v>
      </c>
      <c r="H595" s="211">
        <v>3</v>
      </c>
      <c r="I595" s="212"/>
      <c r="J595" s="213">
        <f>ROUND(I595*H595,2)</f>
        <v>0</v>
      </c>
      <c r="K595" s="209" t="s">
        <v>135</v>
      </c>
      <c r="L595" s="47"/>
      <c r="M595" s="214" t="s">
        <v>19</v>
      </c>
      <c r="N595" s="215" t="s">
        <v>43</v>
      </c>
      <c r="O595" s="87"/>
      <c r="P595" s="216">
        <f>O595*H595</f>
        <v>0</v>
      </c>
      <c r="Q595" s="216">
        <v>0.00034000000000000002</v>
      </c>
      <c r="R595" s="216">
        <f>Q595*H595</f>
        <v>0.0010200000000000001</v>
      </c>
      <c r="S595" s="216">
        <v>0</v>
      </c>
      <c r="T595" s="217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18" t="s">
        <v>147</v>
      </c>
      <c r="AT595" s="218" t="s">
        <v>131</v>
      </c>
      <c r="AU595" s="218" t="s">
        <v>82</v>
      </c>
      <c r="AY595" s="20" t="s">
        <v>128</v>
      </c>
      <c r="BE595" s="219">
        <f>IF(N595="základní",J595,0)</f>
        <v>0</v>
      </c>
      <c r="BF595" s="219">
        <f>IF(N595="snížená",J595,0)</f>
        <v>0</v>
      </c>
      <c r="BG595" s="219">
        <f>IF(N595="zákl. přenesená",J595,0)</f>
        <v>0</v>
      </c>
      <c r="BH595" s="219">
        <f>IF(N595="sníž. přenesená",J595,0)</f>
        <v>0</v>
      </c>
      <c r="BI595" s="219">
        <f>IF(N595="nulová",J595,0)</f>
        <v>0</v>
      </c>
      <c r="BJ595" s="20" t="s">
        <v>80</v>
      </c>
      <c r="BK595" s="219">
        <f>ROUND(I595*H595,2)</f>
        <v>0</v>
      </c>
      <c r="BL595" s="20" t="s">
        <v>147</v>
      </c>
      <c r="BM595" s="218" t="s">
        <v>1332</v>
      </c>
    </row>
    <row r="596" s="2" customFormat="1">
      <c r="A596" s="41"/>
      <c r="B596" s="42"/>
      <c r="C596" s="43"/>
      <c r="D596" s="220" t="s">
        <v>137</v>
      </c>
      <c r="E596" s="43"/>
      <c r="F596" s="221" t="s">
        <v>1333</v>
      </c>
      <c r="G596" s="43"/>
      <c r="H596" s="43"/>
      <c r="I596" s="222"/>
      <c r="J596" s="43"/>
      <c r="K596" s="43"/>
      <c r="L596" s="47"/>
      <c r="M596" s="223"/>
      <c r="N596" s="224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137</v>
      </c>
      <c r="AU596" s="20" t="s">
        <v>82</v>
      </c>
    </row>
    <row r="597" s="2" customFormat="1">
      <c r="A597" s="41"/>
      <c r="B597" s="42"/>
      <c r="C597" s="43"/>
      <c r="D597" s="225" t="s">
        <v>139</v>
      </c>
      <c r="E597" s="43"/>
      <c r="F597" s="226" t="s">
        <v>1334</v>
      </c>
      <c r="G597" s="43"/>
      <c r="H597" s="43"/>
      <c r="I597" s="222"/>
      <c r="J597" s="43"/>
      <c r="K597" s="43"/>
      <c r="L597" s="47"/>
      <c r="M597" s="223"/>
      <c r="N597" s="224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139</v>
      </c>
      <c r="AU597" s="20" t="s">
        <v>82</v>
      </c>
    </row>
    <row r="598" s="2" customFormat="1" ht="24.15" customHeight="1">
      <c r="A598" s="41"/>
      <c r="B598" s="42"/>
      <c r="C598" s="207" t="s">
        <v>1335</v>
      </c>
      <c r="D598" s="207" t="s">
        <v>131</v>
      </c>
      <c r="E598" s="208" t="s">
        <v>1336</v>
      </c>
      <c r="F598" s="209" t="s">
        <v>1337</v>
      </c>
      <c r="G598" s="210" t="s">
        <v>134</v>
      </c>
      <c r="H598" s="211">
        <v>2</v>
      </c>
      <c r="I598" s="212"/>
      <c r="J598" s="213">
        <f>ROUND(I598*H598,2)</f>
        <v>0</v>
      </c>
      <c r="K598" s="209" t="s">
        <v>135</v>
      </c>
      <c r="L598" s="47"/>
      <c r="M598" s="214" t="s">
        <v>19</v>
      </c>
      <c r="N598" s="215" t="s">
        <v>43</v>
      </c>
      <c r="O598" s="87"/>
      <c r="P598" s="216">
        <f>O598*H598</f>
        <v>0</v>
      </c>
      <c r="Q598" s="216">
        <v>0.00027</v>
      </c>
      <c r="R598" s="216">
        <f>Q598*H598</f>
        <v>0.00054000000000000001</v>
      </c>
      <c r="S598" s="216">
        <v>0</v>
      </c>
      <c r="T598" s="217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18" t="s">
        <v>147</v>
      </c>
      <c r="AT598" s="218" t="s">
        <v>131</v>
      </c>
      <c r="AU598" s="218" t="s">
        <v>82</v>
      </c>
      <c r="AY598" s="20" t="s">
        <v>128</v>
      </c>
      <c r="BE598" s="219">
        <f>IF(N598="základní",J598,0)</f>
        <v>0</v>
      </c>
      <c r="BF598" s="219">
        <f>IF(N598="snížená",J598,0)</f>
        <v>0</v>
      </c>
      <c r="BG598" s="219">
        <f>IF(N598="zákl. přenesená",J598,0)</f>
        <v>0</v>
      </c>
      <c r="BH598" s="219">
        <f>IF(N598="sníž. přenesená",J598,0)</f>
        <v>0</v>
      </c>
      <c r="BI598" s="219">
        <f>IF(N598="nulová",J598,0)</f>
        <v>0</v>
      </c>
      <c r="BJ598" s="20" t="s">
        <v>80</v>
      </c>
      <c r="BK598" s="219">
        <f>ROUND(I598*H598,2)</f>
        <v>0</v>
      </c>
      <c r="BL598" s="20" t="s">
        <v>147</v>
      </c>
      <c r="BM598" s="218" t="s">
        <v>1338</v>
      </c>
    </row>
    <row r="599" s="2" customFormat="1">
      <c r="A599" s="41"/>
      <c r="B599" s="42"/>
      <c r="C599" s="43"/>
      <c r="D599" s="220" t="s">
        <v>137</v>
      </c>
      <c r="E599" s="43"/>
      <c r="F599" s="221" t="s">
        <v>1339</v>
      </c>
      <c r="G599" s="43"/>
      <c r="H599" s="43"/>
      <c r="I599" s="222"/>
      <c r="J599" s="43"/>
      <c r="K599" s="43"/>
      <c r="L599" s="47"/>
      <c r="M599" s="223"/>
      <c r="N599" s="224"/>
      <c r="O599" s="87"/>
      <c r="P599" s="87"/>
      <c r="Q599" s="87"/>
      <c r="R599" s="87"/>
      <c r="S599" s="87"/>
      <c r="T599" s="88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T599" s="20" t="s">
        <v>137</v>
      </c>
      <c r="AU599" s="20" t="s">
        <v>82</v>
      </c>
    </row>
    <row r="600" s="2" customFormat="1">
      <c r="A600" s="41"/>
      <c r="B600" s="42"/>
      <c r="C600" s="43"/>
      <c r="D600" s="225" t="s">
        <v>139</v>
      </c>
      <c r="E600" s="43"/>
      <c r="F600" s="226" t="s">
        <v>1340</v>
      </c>
      <c r="G600" s="43"/>
      <c r="H600" s="43"/>
      <c r="I600" s="222"/>
      <c r="J600" s="43"/>
      <c r="K600" s="43"/>
      <c r="L600" s="47"/>
      <c r="M600" s="223"/>
      <c r="N600" s="22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20" t="s">
        <v>139</v>
      </c>
      <c r="AU600" s="20" t="s">
        <v>82</v>
      </c>
    </row>
    <row r="601" s="2" customFormat="1" ht="24.15" customHeight="1">
      <c r="A601" s="41"/>
      <c r="B601" s="42"/>
      <c r="C601" s="207" t="s">
        <v>1341</v>
      </c>
      <c r="D601" s="207" t="s">
        <v>131</v>
      </c>
      <c r="E601" s="208" t="s">
        <v>1342</v>
      </c>
      <c r="F601" s="209" t="s">
        <v>1343</v>
      </c>
      <c r="G601" s="210" t="s">
        <v>134</v>
      </c>
      <c r="H601" s="211">
        <v>10</v>
      </c>
      <c r="I601" s="212"/>
      <c r="J601" s="213">
        <f>ROUND(I601*H601,2)</f>
        <v>0</v>
      </c>
      <c r="K601" s="209" t="s">
        <v>135</v>
      </c>
      <c r="L601" s="47"/>
      <c r="M601" s="214" t="s">
        <v>19</v>
      </c>
      <c r="N601" s="215" t="s">
        <v>43</v>
      </c>
      <c r="O601" s="87"/>
      <c r="P601" s="216">
        <f>O601*H601</f>
        <v>0</v>
      </c>
      <c r="Q601" s="216">
        <v>0.00040000000000000002</v>
      </c>
      <c r="R601" s="216">
        <f>Q601*H601</f>
        <v>0.0040000000000000001</v>
      </c>
      <c r="S601" s="216">
        <v>0</v>
      </c>
      <c r="T601" s="217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18" t="s">
        <v>147</v>
      </c>
      <c r="AT601" s="218" t="s">
        <v>131</v>
      </c>
      <c r="AU601" s="218" t="s">
        <v>82</v>
      </c>
      <c r="AY601" s="20" t="s">
        <v>128</v>
      </c>
      <c r="BE601" s="219">
        <f>IF(N601="základní",J601,0)</f>
        <v>0</v>
      </c>
      <c r="BF601" s="219">
        <f>IF(N601="snížená",J601,0)</f>
        <v>0</v>
      </c>
      <c r="BG601" s="219">
        <f>IF(N601="zákl. přenesená",J601,0)</f>
        <v>0</v>
      </c>
      <c r="BH601" s="219">
        <f>IF(N601="sníž. přenesená",J601,0)</f>
        <v>0</v>
      </c>
      <c r="BI601" s="219">
        <f>IF(N601="nulová",J601,0)</f>
        <v>0</v>
      </c>
      <c r="BJ601" s="20" t="s">
        <v>80</v>
      </c>
      <c r="BK601" s="219">
        <f>ROUND(I601*H601,2)</f>
        <v>0</v>
      </c>
      <c r="BL601" s="20" t="s">
        <v>147</v>
      </c>
      <c r="BM601" s="218" t="s">
        <v>1344</v>
      </c>
    </row>
    <row r="602" s="2" customFormat="1">
      <c r="A602" s="41"/>
      <c r="B602" s="42"/>
      <c r="C602" s="43"/>
      <c r="D602" s="220" t="s">
        <v>137</v>
      </c>
      <c r="E602" s="43"/>
      <c r="F602" s="221" t="s">
        <v>1345</v>
      </c>
      <c r="G602" s="43"/>
      <c r="H602" s="43"/>
      <c r="I602" s="222"/>
      <c r="J602" s="43"/>
      <c r="K602" s="43"/>
      <c r="L602" s="47"/>
      <c r="M602" s="223"/>
      <c r="N602" s="224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137</v>
      </c>
      <c r="AU602" s="20" t="s">
        <v>82</v>
      </c>
    </row>
    <row r="603" s="2" customFormat="1">
      <c r="A603" s="41"/>
      <c r="B603" s="42"/>
      <c r="C603" s="43"/>
      <c r="D603" s="225" t="s">
        <v>139</v>
      </c>
      <c r="E603" s="43"/>
      <c r="F603" s="226" t="s">
        <v>1346</v>
      </c>
      <c r="G603" s="43"/>
      <c r="H603" s="43"/>
      <c r="I603" s="222"/>
      <c r="J603" s="43"/>
      <c r="K603" s="43"/>
      <c r="L603" s="47"/>
      <c r="M603" s="223"/>
      <c r="N603" s="224"/>
      <c r="O603" s="87"/>
      <c r="P603" s="87"/>
      <c r="Q603" s="87"/>
      <c r="R603" s="87"/>
      <c r="S603" s="87"/>
      <c r="T603" s="88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20" t="s">
        <v>139</v>
      </c>
      <c r="AU603" s="20" t="s">
        <v>82</v>
      </c>
    </row>
    <row r="604" s="2" customFormat="1" ht="24.15" customHeight="1">
      <c r="A604" s="41"/>
      <c r="B604" s="42"/>
      <c r="C604" s="207" t="s">
        <v>1347</v>
      </c>
      <c r="D604" s="207" t="s">
        <v>131</v>
      </c>
      <c r="E604" s="208" t="s">
        <v>1348</v>
      </c>
      <c r="F604" s="209" t="s">
        <v>1349</v>
      </c>
      <c r="G604" s="210" t="s">
        <v>134</v>
      </c>
      <c r="H604" s="211">
        <v>3</v>
      </c>
      <c r="I604" s="212"/>
      <c r="J604" s="213">
        <f>ROUND(I604*H604,2)</f>
        <v>0</v>
      </c>
      <c r="K604" s="209" t="s">
        <v>135</v>
      </c>
      <c r="L604" s="47"/>
      <c r="M604" s="214" t="s">
        <v>19</v>
      </c>
      <c r="N604" s="215" t="s">
        <v>43</v>
      </c>
      <c r="O604" s="87"/>
      <c r="P604" s="216">
        <f>O604*H604</f>
        <v>0</v>
      </c>
      <c r="Q604" s="216">
        <v>0.00056999999999999998</v>
      </c>
      <c r="R604" s="216">
        <f>Q604*H604</f>
        <v>0.0017099999999999999</v>
      </c>
      <c r="S604" s="216">
        <v>0</v>
      </c>
      <c r="T604" s="217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18" t="s">
        <v>147</v>
      </c>
      <c r="AT604" s="218" t="s">
        <v>131</v>
      </c>
      <c r="AU604" s="218" t="s">
        <v>82</v>
      </c>
      <c r="AY604" s="20" t="s">
        <v>128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20" t="s">
        <v>80</v>
      </c>
      <c r="BK604" s="219">
        <f>ROUND(I604*H604,2)</f>
        <v>0</v>
      </c>
      <c r="BL604" s="20" t="s">
        <v>147</v>
      </c>
      <c r="BM604" s="218" t="s">
        <v>1350</v>
      </c>
    </row>
    <row r="605" s="2" customFormat="1">
      <c r="A605" s="41"/>
      <c r="B605" s="42"/>
      <c r="C605" s="43"/>
      <c r="D605" s="220" t="s">
        <v>137</v>
      </c>
      <c r="E605" s="43"/>
      <c r="F605" s="221" t="s">
        <v>1351</v>
      </c>
      <c r="G605" s="43"/>
      <c r="H605" s="43"/>
      <c r="I605" s="222"/>
      <c r="J605" s="43"/>
      <c r="K605" s="43"/>
      <c r="L605" s="47"/>
      <c r="M605" s="223"/>
      <c r="N605" s="22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20" t="s">
        <v>137</v>
      </c>
      <c r="AU605" s="20" t="s">
        <v>82</v>
      </c>
    </row>
    <row r="606" s="2" customFormat="1">
      <c r="A606" s="41"/>
      <c r="B606" s="42"/>
      <c r="C606" s="43"/>
      <c r="D606" s="225" t="s">
        <v>139</v>
      </c>
      <c r="E606" s="43"/>
      <c r="F606" s="226" t="s">
        <v>1352</v>
      </c>
      <c r="G606" s="43"/>
      <c r="H606" s="43"/>
      <c r="I606" s="222"/>
      <c r="J606" s="43"/>
      <c r="K606" s="43"/>
      <c r="L606" s="47"/>
      <c r="M606" s="223"/>
      <c r="N606" s="224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20" t="s">
        <v>139</v>
      </c>
      <c r="AU606" s="20" t="s">
        <v>82</v>
      </c>
    </row>
    <row r="607" s="2" customFormat="1" ht="24.15" customHeight="1">
      <c r="A607" s="41"/>
      <c r="B607" s="42"/>
      <c r="C607" s="207" t="s">
        <v>1353</v>
      </c>
      <c r="D607" s="207" t="s">
        <v>131</v>
      </c>
      <c r="E607" s="208" t="s">
        <v>1354</v>
      </c>
      <c r="F607" s="209" t="s">
        <v>1355</v>
      </c>
      <c r="G607" s="210" t="s">
        <v>134</v>
      </c>
      <c r="H607" s="211">
        <v>3</v>
      </c>
      <c r="I607" s="212"/>
      <c r="J607" s="213">
        <f>ROUND(I607*H607,2)</f>
        <v>0</v>
      </c>
      <c r="K607" s="209" t="s">
        <v>135</v>
      </c>
      <c r="L607" s="47"/>
      <c r="M607" s="214" t="s">
        <v>19</v>
      </c>
      <c r="N607" s="215" t="s">
        <v>43</v>
      </c>
      <c r="O607" s="87"/>
      <c r="P607" s="216">
        <f>O607*H607</f>
        <v>0</v>
      </c>
      <c r="Q607" s="216">
        <v>0.00080000000000000004</v>
      </c>
      <c r="R607" s="216">
        <f>Q607*H607</f>
        <v>0.0024000000000000002</v>
      </c>
      <c r="S607" s="216">
        <v>0</v>
      </c>
      <c r="T607" s="217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18" t="s">
        <v>147</v>
      </c>
      <c r="AT607" s="218" t="s">
        <v>131</v>
      </c>
      <c r="AU607" s="218" t="s">
        <v>82</v>
      </c>
      <c r="AY607" s="20" t="s">
        <v>128</v>
      </c>
      <c r="BE607" s="219">
        <f>IF(N607="základní",J607,0)</f>
        <v>0</v>
      </c>
      <c r="BF607" s="219">
        <f>IF(N607="snížená",J607,0)</f>
        <v>0</v>
      </c>
      <c r="BG607" s="219">
        <f>IF(N607="zákl. přenesená",J607,0)</f>
        <v>0</v>
      </c>
      <c r="BH607" s="219">
        <f>IF(N607="sníž. přenesená",J607,0)</f>
        <v>0</v>
      </c>
      <c r="BI607" s="219">
        <f>IF(N607="nulová",J607,0)</f>
        <v>0</v>
      </c>
      <c r="BJ607" s="20" t="s">
        <v>80</v>
      </c>
      <c r="BK607" s="219">
        <f>ROUND(I607*H607,2)</f>
        <v>0</v>
      </c>
      <c r="BL607" s="20" t="s">
        <v>147</v>
      </c>
      <c r="BM607" s="218" t="s">
        <v>1356</v>
      </c>
    </row>
    <row r="608" s="2" customFormat="1">
      <c r="A608" s="41"/>
      <c r="B608" s="42"/>
      <c r="C608" s="43"/>
      <c r="D608" s="220" t="s">
        <v>137</v>
      </c>
      <c r="E608" s="43"/>
      <c r="F608" s="221" t="s">
        <v>1357</v>
      </c>
      <c r="G608" s="43"/>
      <c r="H608" s="43"/>
      <c r="I608" s="222"/>
      <c r="J608" s="43"/>
      <c r="K608" s="43"/>
      <c r="L608" s="47"/>
      <c r="M608" s="223"/>
      <c r="N608" s="224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137</v>
      </c>
      <c r="AU608" s="20" t="s">
        <v>82</v>
      </c>
    </row>
    <row r="609" s="2" customFormat="1">
      <c r="A609" s="41"/>
      <c r="B609" s="42"/>
      <c r="C609" s="43"/>
      <c r="D609" s="225" t="s">
        <v>139</v>
      </c>
      <c r="E609" s="43"/>
      <c r="F609" s="226" t="s">
        <v>1358</v>
      </c>
      <c r="G609" s="43"/>
      <c r="H609" s="43"/>
      <c r="I609" s="222"/>
      <c r="J609" s="43"/>
      <c r="K609" s="43"/>
      <c r="L609" s="47"/>
      <c r="M609" s="223"/>
      <c r="N609" s="224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T609" s="20" t="s">
        <v>139</v>
      </c>
      <c r="AU609" s="20" t="s">
        <v>82</v>
      </c>
    </row>
    <row r="610" s="2" customFormat="1" ht="24.15" customHeight="1">
      <c r="A610" s="41"/>
      <c r="B610" s="42"/>
      <c r="C610" s="207" t="s">
        <v>1359</v>
      </c>
      <c r="D610" s="207" t="s">
        <v>131</v>
      </c>
      <c r="E610" s="208" t="s">
        <v>1360</v>
      </c>
      <c r="F610" s="209" t="s">
        <v>1361</v>
      </c>
      <c r="G610" s="210" t="s">
        <v>134</v>
      </c>
      <c r="H610" s="211">
        <v>1</v>
      </c>
      <c r="I610" s="212"/>
      <c r="J610" s="213">
        <f>ROUND(I610*H610,2)</f>
        <v>0</v>
      </c>
      <c r="K610" s="209" t="s">
        <v>135</v>
      </c>
      <c r="L610" s="47"/>
      <c r="M610" s="214" t="s">
        <v>19</v>
      </c>
      <c r="N610" s="215" t="s">
        <v>43</v>
      </c>
      <c r="O610" s="87"/>
      <c r="P610" s="216">
        <f>O610*H610</f>
        <v>0</v>
      </c>
      <c r="Q610" s="216">
        <v>0.00014999999999999999</v>
      </c>
      <c r="R610" s="216">
        <f>Q610*H610</f>
        <v>0.00014999999999999999</v>
      </c>
      <c r="S610" s="216">
        <v>0</v>
      </c>
      <c r="T610" s="217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18" t="s">
        <v>147</v>
      </c>
      <c r="AT610" s="218" t="s">
        <v>131</v>
      </c>
      <c r="AU610" s="218" t="s">
        <v>82</v>
      </c>
      <c r="AY610" s="20" t="s">
        <v>128</v>
      </c>
      <c r="BE610" s="219">
        <f>IF(N610="základní",J610,0)</f>
        <v>0</v>
      </c>
      <c r="BF610" s="219">
        <f>IF(N610="snížená",J610,0)</f>
        <v>0</v>
      </c>
      <c r="BG610" s="219">
        <f>IF(N610="zákl. přenesená",J610,0)</f>
        <v>0</v>
      </c>
      <c r="BH610" s="219">
        <f>IF(N610="sníž. přenesená",J610,0)</f>
        <v>0</v>
      </c>
      <c r="BI610" s="219">
        <f>IF(N610="nulová",J610,0)</f>
        <v>0</v>
      </c>
      <c r="BJ610" s="20" t="s">
        <v>80</v>
      </c>
      <c r="BK610" s="219">
        <f>ROUND(I610*H610,2)</f>
        <v>0</v>
      </c>
      <c r="BL610" s="20" t="s">
        <v>147</v>
      </c>
      <c r="BM610" s="218" t="s">
        <v>1362</v>
      </c>
    </row>
    <row r="611" s="2" customFormat="1">
      <c r="A611" s="41"/>
      <c r="B611" s="42"/>
      <c r="C611" s="43"/>
      <c r="D611" s="220" t="s">
        <v>137</v>
      </c>
      <c r="E611" s="43"/>
      <c r="F611" s="221" t="s">
        <v>1363</v>
      </c>
      <c r="G611" s="43"/>
      <c r="H611" s="43"/>
      <c r="I611" s="222"/>
      <c r="J611" s="43"/>
      <c r="K611" s="43"/>
      <c r="L611" s="47"/>
      <c r="M611" s="223"/>
      <c r="N611" s="22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20" t="s">
        <v>137</v>
      </c>
      <c r="AU611" s="20" t="s">
        <v>82</v>
      </c>
    </row>
    <row r="612" s="2" customFormat="1">
      <c r="A612" s="41"/>
      <c r="B612" s="42"/>
      <c r="C612" s="43"/>
      <c r="D612" s="225" t="s">
        <v>139</v>
      </c>
      <c r="E612" s="43"/>
      <c r="F612" s="226" t="s">
        <v>1364</v>
      </c>
      <c r="G612" s="43"/>
      <c r="H612" s="43"/>
      <c r="I612" s="222"/>
      <c r="J612" s="43"/>
      <c r="K612" s="43"/>
      <c r="L612" s="47"/>
      <c r="M612" s="223"/>
      <c r="N612" s="224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T612" s="20" t="s">
        <v>139</v>
      </c>
      <c r="AU612" s="20" t="s">
        <v>82</v>
      </c>
    </row>
    <row r="613" s="2" customFormat="1" ht="24.15" customHeight="1">
      <c r="A613" s="41"/>
      <c r="B613" s="42"/>
      <c r="C613" s="207" t="s">
        <v>1365</v>
      </c>
      <c r="D613" s="207" t="s">
        <v>131</v>
      </c>
      <c r="E613" s="208" t="s">
        <v>1366</v>
      </c>
      <c r="F613" s="209" t="s">
        <v>1367</v>
      </c>
      <c r="G613" s="210" t="s">
        <v>134</v>
      </c>
      <c r="H613" s="211">
        <v>3</v>
      </c>
      <c r="I613" s="212"/>
      <c r="J613" s="213">
        <f>ROUND(I613*H613,2)</f>
        <v>0</v>
      </c>
      <c r="K613" s="209" t="s">
        <v>135</v>
      </c>
      <c r="L613" s="47"/>
      <c r="M613" s="214" t="s">
        <v>19</v>
      </c>
      <c r="N613" s="215" t="s">
        <v>43</v>
      </c>
      <c r="O613" s="87"/>
      <c r="P613" s="216">
        <f>O613*H613</f>
        <v>0</v>
      </c>
      <c r="Q613" s="216">
        <v>0.00022000000000000001</v>
      </c>
      <c r="R613" s="216">
        <f>Q613*H613</f>
        <v>0.00066</v>
      </c>
      <c r="S613" s="216">
        <v>0</v>
      </c>
      <c r="T613" s="217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18" t="s">
        <v>147</v>
      </c>
      <c r="AT613" s="218" t="s">
        <v>131</v>
      </c>
      <c r="AU613" s="218" t="s">
        <v>82</v>
      </c>
      <c r="AY613" s="20" t="s">
        <v>128</v>
      </c>
      <c r="BE613" s="219">
        <f>IF(N613="základní",J613,0)</f>
        <v>0</v>
      </c>
      <c r="BF613" s="219">
        <f>IF(N613="snížená",J613,0)</f>
        <v>0</v>
      </c>
      <c r="BG613" s="219">
        <f>IF(N613="zákl. přenesená",J613,0)</f>
        <v>0</v>
      </c>
      <c r="BH613" s="219">
        <f>IF(N613="sníž. přenesená",J613,0)</f>
        <v>0</v>
      </c>
      <c r="BI613" s="219">
        <f>IF(N613="nulová",J613,0)</f>
        <v>0</v>
      </c>
      <c r="BJ613" s="20" t="s">
        <v>80</v>
      </c>
      <c r="BK613" s="219">
        <f>ROUND(I613*H613,2)</f>
        <v>0</v>
      </c>
      <c r="BL613" s="20" t="s">
        <v>147</v>
      </c>
      <c r="BM613" s="218" t="s">
        <v>1368</v>
      </c>
    </row>
    <row r="614" s="2" customFormat="1">
      <c r="A614" s="41"/>
      <c r="B614" s="42"/>
      <c r="C614" s="43"/>
      <c r="D614" s="220" t="s">
        <v>137</v>
      </c>
      <c r="E614" s="43"/>
      <c r="F614" s="221" t="s">
        <v>1369</v>
      </c>
      <c r="G614" s="43"/>
      <c r="H614" s="43"/>
      <c r="I614" s="222"/>
      <c r="J614" s="43"/>
      <c r="K614" s="43"/>
      <c r="L614" s="47"/>
      <c r="M614" s="223"/>
      <c r="N614" s="224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20" t="s">
        <v>137</v>
      </c>
      <c r="AU614" s="20" t="s">
        <v>82</v>
      </c>
    </row>
    <row r="615" s="2" customFormat="1">
      <c r="A615" s="41"/>
      <c r="B615" s="42"/>
      <c r="C615" s="43"/>
      <c r="D615" s="225" t="s">
        <v>139</v>
      </c>
      <c r="E615" s="43"/>
      <c r="F615" s="226" t="s">
        <v>1370</v>
      </c>
      <c r="G615" s="43"/>
      <c r="H615" s="43"/>
      <c r="I615" s="222"/>
      <c r="J615" s="43"/>
      <c r="K615" s="43"/>
      <c r="L615" s="47"/>
      <c r="M615" s="223"/>
      <c r="N615" s="22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139</v>
      </c>
      <c r="AU615" s="20" t="s">
        <v>82</v>
      </c>
    </row>
    <row r="616" s="2" customFormat="1" ht="24.15" customHeight="1">
      <c r="A616" s="41"/>
      <c r="B616" s="42"/>
      <c r="C616" s="207" t="s">
        <v>1371</v>
      </c>
      <c r="D616" s="207" t="s">
        <v>131</v>
      </c>
      <c r="E616" s="208" t="s">
        <v>1372</v>
      </c>
      <c r="F616" s="209" t="s">
        <v>1373</v>
      </c>
      <c r="G616" s="210" t="s">
        <v>1374</v>
      </c>
      <c r="H616" s="211">
        <v>4</v>
      </c>
      <c r="I616" s="212"/>
      <c r="J616" s="213">
        <f>ROUND(I616*H616,2)</f>
        <v>0</v>
      </c>
      <c r="K616" s="209" t="s">
        <v>135</v>
      </c>
      <c r="L616" s="47"/>
      <c r="M616" s="214" t="s">
        <v>19</v>
      </c>
      <c r="N616" s="215" t="s">
        <v>43</v>
      </c>
      <c r="O616" s="87"/>
      <c r="P616" s="216">
        <f>O616*H616</f>
        <v>0</v>
      </c>
      <c r="Q616" s="216">
        <v>0.028199999999999999</v>
      </c>
      <c r="R616" s="216">
        <f>Q616*H616</f>
        <v>0.1128</v>
      </c>
      <c r="S616" s="216">
        <v>0</v>
      </c>
      <c r="T616" s="217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18" t="s">
        <v>147</v>
      </c>
      <c r="AT616" s="218" t="s">
        <v>131</v>
      </c>
      <c r="AU616" s="218" t="s">
        <v>82</v>
      </c>
      <c r="AY616" s="20" t="s">
        <v>128</v>
      </c>
      <c r="BE616" s="219">
        <f>IF(N616="základní",J616,0)</f>
        <v>0</v>
      </c>
      <c r="BF616" s="219">
        <f>IF(N616="snížená",J616,0)</f>
        <v>0</v>
      </c>
      <c r="BG616" s="219">
        <f>IF(N616="zákl. přenesená",J616,0)</f>
        <v>0</v>
      </c>
      <c r="BH616" s="219">
        <f>IF(N616="sníž. přenesená",J616,0)</f>
        <v>0</v>
      </c>
      <c r="BI616" s="219">
        <f>IF(N616="nulová",J616,0)</f>
        <v>0</v>
      </c>
      <c r="BJ616" s="20" t="s">
        <v>80</v>
      </c>
      <c r="BK616" s="219">
        <f>ROUND(I616*H616,2)</f>
        <v>0</v>
      </c>
      <c r="BL616" s="20" t="s">
        <v>147</v>
      </c>
      <c r="BM616" s="218" t="s">
        <v>1375</v>
      </c>
    </row>
    <row r="617" s="2" customFormat="1">
      <c r="A617" s="41"/>
      <c r="B617" s="42"/>
      <c r="C617" s="43"/>
      <c r="D617" s="220" t="s">
        <v>137</v>
      </c>
      <c r="E617" s="43"/>
      <c r="F617" s="221" t="s">
        <v>1376</v>
      </c>
      <c r="G617" s="43"/>
      <c r="H617" s="43"/>
      <c r="I617" s="222"/>
      <c r="J617" s="43"/>
      <c r="K617" s="43"/>
      <c r="L617" s="47"/>
      <c r="M617" s="223"/>
      <c r="N617" s="224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20" t="s">
        <v>137</v>
      </c>
      <c r="AU617" s="20" t="s">
        <v>82</v>
      </c>
    </row>
    <row r="618" s="2" customFormat="1">
      <c r="A618" s="41"/>
      <c r="B618" s="42"/>
      <c r="C618" s="43"/>
      <c r="D618" s="225" t="s">
        <v>139</v>
      </c>
      <c r="E618" s="43"/>
      <c r="F618" s="226" t="s">
        <v>1377</v>
      </c>
      <c r="G618" s="43"/>
      <c r="H618" s="43"/>
      <c r="I618" s="222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20" t="s">
        <v>139</v>
      </c>
      <c r="AU618" s="20" t="s">
        <v>82</v>
      </c>
    </row>
    <row r="619" s="2" customFormat="1" ht="24.15" customHeight="1">
      <c r="A619" s="41"/>
      <c r="B619" s="42"/>
      <c r="C619" s="207" t="s">
        <v>1378</v>
      </c>
      <c r="D619" s="207" t="s">
        <v>131</v>
      </c>
      <c r="E619" s="208" t="s">
        <v>1379</v>
      </c>
      <c r="F619" s="209" t="s">
        <v>1380</v>
      </c>
      <c r="G619" s="210" t="s">
        <v>352</v>
      </c>
      <c r="H619" s="211">
        <v>3</v>
      </c>
      <c r="I619" s="212"/>
      <c r="J619" s="213">
        <f>ROUND(I619*H619,2)</f>
        <v>0</v>
      </c>
      <c r="K619" s="209" t="s">
        <v>135</v>
      </c>
      <c r="L619" s="47"/>
      <c r="M619" s="214" t="s">
        <v>19</v>
      </c>
      <c r="N619" s="215" t="s">
        <v>43</v>
      </c>
      <c r="O619" s="87"/>
      <c r="P619" s="216">
        <f>O619*H619</f>
        <v>0</v>
      </c>
      <c r="Q619" s="216">
        <v>0.00019000000000000001</v>
      </c>
      <c r="R619" s="216">
        <f>Q619*H619</f>
        <v>0.00056999999999999998</v>
      </c>
      <c r="S619" s="216">
        <v>0</v>
      </c>
      <c r="T619" s="217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18" t="s">
        <v>147</v>
      </c>
      <c r="AT619" s="218" t="s">
        <v>131</v>
      </c>
      <c r="AU619" s="218" t="s">
        <v>82</v>
      </c>
      <c r="AY619" s="20" t="s">
        <v>128</v>
      </c>
      <c r="BE619" s="219">
        <f>IF(N619="základní",J619,0)</f>
        <v>0</v>
      </c>
      <c r="BF619" s="219">
        <f>IF(N619="snížená",J619,0)</f>
        <v>0</v>
      </c>
      <c r="BG619" s="219">
        <f>IF(N619="zákl. přenesená",J619,0)</f>
        <v>0</v>
      </c>
      <c r="BH619" s="219">
        <f>IF(N619="sníž. přenesená",J619,0)</f>
        <v>0</v>
      </c>
      <c r="BI619" s="219">
        <f>IF(N619="nulová",J619,0)</f>
        <v>0</v>
      </c>
      <c r="BJ619" s="20" t="s">
        <v>80</v>
      </c>
      <c r="BK619" s="219">
        <f>ROUND(I619*H619,2)</f>
        <v>0</v>
      </c>
      <c r="BL619" s="20" t="s">
        <v>147</v>
      </c>
      <c r="BM619" s="218" t="s">
        <v>1381</v>
      </c>
    </row>
    <row r="620" s="2" customFormat="1">
      <c r="A620" s="41"/>
      <c r="B620" s="42"/>
      <c r="C620" s="43"/>
      <c r="D620" s="220" t="s">
        <v>137</v>
      </c>
      <c r="E620" s="43"/>
      <c r="F620" s="221" t="s">
        <v>1382</v>
      </c>
      <c r="G620" s="43"/>
      <c r="H620" s="43"/>
      <c r="I620" s="222"/>
      <c r="J620" s="43"/>
      <c r="K620" s="43"/>
      <c r="L620" s="47"/>
      <c r="M620" s="223"/>
      <c r="N620" s="224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137</v>
      </c>
      <c r="AU620" s="20" t="s">
        <v>82</v>
      </c>
    </row>
    <row r="621" s="2" customFormat="1">
      <c r="A621" s="41"/>
      <c r="B621" s="42"/>
      <c r="C621" s="43"/>
      <c r="D621" s="225" t="s">
        <v>139</v>
      </c>
      <c r="E621" s="43"/>
      <c r="F621" s="226" t="s">
        <v>1383</v>
      </c>
      <c r="G621" s="43"/>
      <c r="H621" s="43"/>
      <c r="I621" s="222"/>
      <c r="J621" s="43"/>
      <c r="K621" s="43"/>
      <c r="L621" s="47"/>
      <c r="M621" s="223"/>
      <c r="N621" s="22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139</v>
      </c>
      <c r="AU621" s="20" t="s">
        <v>82</v>
      </c>
    </row>
    <row r="622" s="2" customFormat="1" ht="24.15" customHeight="1">
      <c r="A622" s="41"/>
      <c r="B622" s="42"/>
      <c r="C622" s="207" t="s">
        <v>1384</v>
      </c>
      <c r="D622" s="207" t="s">
        <v>131</v>
      </c>
      <c r="E622" s="208" t="s">
        <v>1385</v>
      </c>
      <c r="F622" s="209" t="s">
        <v>1386</v>
      </c>
      <c r="G622" s="210" t="s">
        <v>352</v>
      </c>
      <c r="H622" s="211">
        <v>37</v>
      </c>
      <c r="I622" s="212"/>
      <c r="J622" s="213">
        <f>ROUND(I622*H622,2)</f>
        <v>0</v>
      </c>
      <c r="K622" s="209" t="s">
        <v>135</v>
      </c>
      <c r="L622" s="47"/>
      <c r="M622" s="214" t="s">
        <v>19</v>
      </c>
      <c r="N622" s="215" t="s">
        <v>43</v>
      </c>
      <c r="O622" s="87"/>
      <c r="P622" s="216">
        <f>O622*H622</f>
        <v>0</v>
      </c>
      <c r="Q622" s="216">
        <v>0.00035</v>
      </c>
      <c r="R622" s="216">
        <f>Q622*H622</f>
        <v>0.01295</v>
      </c>
      <c r="S622" s="216">
        <v>0</v>
      </c>
      <c r="T622" s="217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18" t="s">
        <v>147</v>
      </c>
      <c r="AT622" s="218" t="s">
        <v>131</v>
      </c>
      <c r="AU622" s="218" t="s">
        <v>82</v>
      </c>
      <c r="AY622" s="20" t="s">
        <v>128</v>
      </c>
      <c r="BE622" s="219">
        <f>IF(N622="základní",J622,0)</f>
        <v>0</v>
      </c>
      <c r="BF622" s="219">
        <f>IF(N622="snížená",J622,0)</f>
        <v>0</v>
      </c>
      <c r="BG622" s="219">
        <f>IF(N622="zákl. přenesená",J622,0)</f>
        <v>0</v>
      </c>
      <c r="BH622" s="219">
        <f>IF(N622="sníž. přenesená",J622,0)</f>
        <v>0</v>
      </c>
      <c r="BI622" s="219">
        <f>IF(N622="nulová",J622,0)</f>
        <v>0</v>
      </c>
      <c r="BJ622" s="20" t="s">
        <v>80</v>
      </c>
      <c r="BK622" s="219">
        <f>ROUND(I622*H622,2)</f>
        <v>0</v>
      </c>
      <c r="BL622" s="20" t="s">
        <v>147</v>
      </c>
      <c r="BM622" s="218" t="s">
        <v>1387</v>
      </c>
    </row>
    <row r="623" s="2" customFormat="1">
      <c r="A623" s="41"/>
      <c r="B623" s="42"/>
      <c r="C623" s="43"/>
      <c r="D623" s="220" t="s">
        <v>137</v>
      </c>
      <c r="E623" s="43"/>
      <c r="F623" s="221" t="s">
        <v>1388</v>
      </c>
      <c r="G623" s="43"/>
      <c r="H623" s="43"/>
      <c r="I623" s="222"/>
      <c r="J623" s="43"/>
      <c r="K623" s="43"/>
      <c r="L623" s="47"/>
      <c r="M623" s="223"/>
      <c r="N623" s="224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137</v>
      </c>
      <c r="AU623" s="20" t="s">
        <v>82</v>
      </c>
    </row>
    <row r="624" s="2" customFormat="1">
      <c r="A624" s="41"/>
      <c r="B624" s="42"/>
      <c r="C624" s="43"/>
      <c r="D624" s="225" t="s">
        <v>139</v>
      </c>
      <c r="E624" s="43"/>
      <c r="F624" s="226" t="s">
        <v>1389</v>
      </c>
      <c r="G624" s="43"/>
      <c r="H624" s="43"/>
      <c r="I624" s="222"/>
      <c r="J624" s="43"/>
      <c r="K624" s="43"/>
      <c r="L624" s="47"/>
      <c r="M624" s="223"/>
      <c r="N624" s="224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139</v>
      </c>
      <c r="AU624" s="20" t="s">
        <v>82</v>
      </c>
    </row>
    <row r="625" s="2" customFormat="1" ht="21.75" customHeight="1">
      <c r="A625" s="41"/>
      <c r="B625" s="42"/>
      <c r="C625" s="207" t="s">
        <v>1390</v>
      </c>
      <c r="D625" s="207" t="s">
        <v>131</v>
      </c>
      <c r="E625" s="208" t="s">
        <v>1391</v>
      </c>
      <c r="F625" s="209" t="s">
        <v>1392</v>
      </c>
      <c r="G625" s="210" t="s">
        <v>352</v>
      </c>
      <c r="H625" s="211">
        <v>551.5</v>
      </c>
      <c r="I625" s="212"/>
      <c r="J625" s="213">
        <f>ROUND(I625*H625,2)</f>
        <v>0</v>
      </c>
      <c r="K625" s="209" t="s">
        <v>135</v>
      </c>
      <c r="L625" s="47"/>
      <c r="M625" s="214" t="s">
        <v>19</v>
      </c>
      <c r="N625" s="215" t="s">
        <v>43</v>
      </c>
      <c r="O625" s="87"/>
      <c r="P625" s="216">
        <f>O625*H625</f>
        <v>0</v>
      </c>
      <c r="Q625" s="216">
        <v>1.0000000000000001E-05</v>
      </c>
      <c r="R625" s="216">
        <f>Q625*H625</f>
        <v>0.0055150000000000008</v>
      </c>
      <c r="S625" s="216">
        <v>0</v>
      </c>
      <c r="T625" s="217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18" t="s">
        <v>147</v>
      </c>
      <c r="AT625" s="218" t="s">
        <v>131</v>
      </c>
      <c r="AU625" s="218" t="s">
        <v>82</v>
      </c>
      <c r="AY625" s="20" t="s">
        <v>128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20" t="s">
        <v>80</v>
      </c>
      <c r="BK625" s="219">
        <f>ROUND(I625*H625,2)</f>
        <v>0</v>
      </c>
      <c r="BL625" s="20" t="s">
        <v>147</v>
      </c>
      <c r="BM625" s="218" t="s">
        <v>1393</v>
      </c>
    </row>
    <row r="626" s="2" customFormat="1">
      <c r="A626" s="41"/>
      <c r="B626" s="42"/>
      <c r="C626" s="43"/>
      <c r="D626" s="220" t="s">
        <v>137</v>
      </c>
      <c r="E626" s="43"/>
      <c r="F626" s="221" t="s">
        <v>1394</v>
      </c>
      <c r="G626" s="43"/>
      <c r="H626" s="43"/>
      <c r="I626" s="222"/>
      <c r="J626" s="43"/>
      <c r="K626" s="43"/>
      <c r="L626" s="47"/>
      <c r="M626" s="223"/>
      <c r="N626" s="22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20" t="s">
        <v>137</v>
      </c>
      <c r="AU626" s="20" t="s">
        <v>82</v>
      </c>
    </row>
    <row r="627" s="2" customFormat="1">
      <c r="A627" s="41"/>
      <c r="B627" s="42"/>
      <c r="C627" s="43"/>
      <c r="D627" s="225" t="s">
        <v>139</v>
      </c>
      <c r="E627" s="43"/>
      <c r="F627" s="226" t="s">
        <v>1395</v>
      </c>
      <c r="G627" s="43"/>
      <c r="H627" s="43"/>
      <c r="I627" s="222"/>
      <c r="J627" s="43"/>
      <c r="K627" s="43"/>
      <c r="L627" s="47"/>
      <c r="M627" s="223"/>
      <c r="N627" s="224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20" t="s">
        <v>139</v>
      </c>
      <c r="AU627" s="20" t="s">
        <v>82</v>
      </c>
    </row>
    <row r="628" s="14" customFormat="1">
      <c r="A628" s="14"/>
      <c r="B628" s="237"/>
      <c r="C628" s="238"/>
      <c r="D628" s="220" t="s">
        <v>141</v>
      </c>
      <c r="E628" s="239" t="s">
        <v>19</v>
      </c>
      <c r="F628" s="240" t="s">
        <v>1396</v>
      </c>
      <c r="G628" s="238"/>
      <c r="H628" s="241">
        <v>551.5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7" t="s">
        <v>141</v>
      </c>
      <c r="AU628" s="247" t="s">
        <v>82</v>
      </c>
      <c r="AV628" s="14" t="s">
        <v>82</v>
      </c>
      <c r="AW628" s="14" t="s">
        <v>33</v>
      </c>
      <c r="AX628" s="14" t="s">
        <v>72</v>
      </c>
      <c r="AY628" s="247" t="s">
        <v>128</v>
      </c>
    </row>
    <row r="629" s="15" customFormat="1">
      <c r="A629" s="15"/>
      <c r="B629" s="248"/>
      <c r="C629" s="249"/>
      <c r="D629" s="220" t="s">
        <v>141</v>
      </c>
      <c r="E629" s="250" t="s">
        <v>19</v>
      </c>
      <c r="F629" s="251" t="s">
        <v>150</v>
      </c>
      <c r="G629" s="249"/>
      <c r="H629" s="252">
        <v>551.5</v>
      </c>
      <c r="I629" s="253"/>
      <c r="J629" s="249"/>
      <c r="K629" s="249"/>
      <c r="L629" s="254"/>
      <c r="M629" s="255"/>
      <c r="N629" s="256"/>
      <c r="O629" s="256"/>
      <c r="P629" s="256"/>
      <c r="Q629" s="256"/>
      <c r="R629" s="256"/>
      <c r="S629" s="256"/>
      <c r="T629" s="257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58" t="s">
        <v>141</v>
      </c>
      <c r="AU629" s="258" t="s">
        <v>82</v>
      </c>
      <c r="AV629" s="15" t="s">
        <v>129</v>
      </c>
      <c r="AW629" s="15" t="s">
        <v>33</v>
      </c>
      <c r="AX629" s="15" t="s">
        <v>80</v>
      </c>
      <c r="AY629" s="258" t="s">
        <v>128</v>
      </c>
    </row>
    <row r="630" s="2" customFormat="1" ht="24.15" customHeight="1">
      <c r="A630" s="41"/>
      <c r="B630" s="42"/>
      <c r="C630" s="207" t="s">
        <v>1397</v>
      </c>
      <c r="D630" s="207" t="s">
        <v>131</v>
      </c>
      <c r="E630" s="208" t="s">
        <v>1398</v>
      </c>
      <c r="F630" s="209" t="s">
        <v>1399</v>
      </c>
      <c r="G630" s="210" t="s">
        <v>352</v>
      </c>
      <c r="H630" s="211">
        <v>516.5</v>
      </c>
      <c r="I630" s="212"/>
      <c r="J630" s="213">
        <f>ROUND(I630*H630,2)</f>
        <v>0</v>
      </c>
      <c r="K630" s="209" t="s">
        <v>135</v>
      </c>
      <c r="L630" s="47"/>
      <c r="M630" s="214" t="s">
        <v>19</v>
      </c>
      <c r="N630" s="215" t="s">
        <v>43</v>
      </c>
      <c r="O630" s="87"/>
      <c r="P630" s="216">
        <f>O630*H630</f>
        <v>0</v>
      </c>
      <c r="Q630" s="216">
        <v>2.0000000000000002E-05</v>
      </c>
      <c r="R630" s="216">
        <f>Q630*H630</f>
        <v>0.010330000000000001</v>
      </c>
      <c r="S630" s="216">
        <v>0</v>
      </c>
      <c r="T630" s="217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18" t="s">
        <v>147</v>
      </c>
      <c r="AT630" s="218" t="s">
        <v>131</v>
      </c>
      <c r="AU630" s="218" t="s">
        <v>82</v>
      </c>
      <c r="AY630" s="20" t="s">
        <v>128</v>
      </c>
      <c r="BE630" s="219">
        <f>IF(N630="základní",J630,0)</f>
        <v>0</v>
      </c>
      <c r="BF630" s="219">
        <f>IF(N630="snížená",J630,0)</f>
        <v>0</v>
      </c>
      <c r="BG630" s="219">
        <f>IF(N630="zákl. přenesená",J630,0)</f>
        <v>0</v>
      </c>
      <c r="BH630" s="219">
        <f>IF(N630="sníž. přenesená",J630,0)</f>
        <v>0</v>
      </c>
      <c r="BI630" s="219">
        <f>IF(N630="nulová",J630,0)</f>
        <v>0</v>
      </c>
      <c r="BJ630" s="20" t="s">
        <v>80</v>
      </c>
      <c r="BK630" s="219">
        <f>ROUND(I630*H630,2)</f>
        <v>0</v>
      </c>
      <c r="BL630" s="20" t="s">
        <v>147</v>
      </c>
      <c r="BM630" s="218" t="s">
        <v>1400</v>
      </c>
    </row>
    <row r="631" s="2" customFormat="1">
      <c r="A631" s="41"/>
      <c r="B631" s="42"/>
      <c r="C631" s="43"/>
      <c r="D631" s="220" t="s">
        <v>137</v>
      </c>
      <c r="E631" s="43"/>
      <c r="F631" s="221" t="s">
        <v>1401</v>
      </c>
      <c r="G631" s="43"/>
      <c r="H631" s="43"/>
      <c r="I631" s="222"/>
      <c r="J631" s="43"/>
      <c r="K631" s="43"/>
      <c r="L631" s="47"/>
      <c r="M631" s="223"/>
      <c r="N631" s="224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20" t="s">
        <v>137</v>
      </c>
      <c r="AU631" s="20" t="s">
        <v>82</v>
      </c>
    </row>
    <row r="632" s="2" customFormat="1">
      <c r="A632" s="41"/>
      <c r="B632" s="42"/>
      <c r="C632" s="43"/>
      <c r="D632" s="225" t="s">
        <v>139</v>
      </c>
      <c r="E632" s="43"/>
      <c r="F632" s="226" t="s">
        <v>1402</v>
      </c>
      <c r="G632" s="43"/>
      <c r="H632" s="43"/>
      <c r="I632" s="222"/>
      <c r="J632" s="43"/>
      <c r="K632" s="43"/>
      <c r="L632" s="47"/>
      <c r="M632" s="223"/>
      <c r="N632" s="224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139</v>
      </c>
      <c r="AU632" s="20" t="s">
        <v>82</v>
      </c>
    </row>
    <row r="633" s="14" customFormat="1">
      <c r="A633" s="14"/>
      <c r="B633" s="237"/>
      <c r="C633" s="238"/>
      <c r="D633" s="220" t="s">
        <v>141</v>
      </c>
      <c r="E633" s="239" t="s">
        <v>19</v>
      </c>
      <c r="F633" s="240" t="s">
        <v>1403</v>
      </c>
      <c r="G633" s="238"/>
      <c r="H633" s="241">
        <v>516.5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7" t="s">
        <v>141</v>
      </c>
      <c r="AU633" s="247" t="s">
        <v>82</v>
      </c>
      <c r="AV633" s="14" t="s">
        <v>82</v>
      </c>
      <c r="AW633" s="14" t="s">
        <v>33</v>
      </c>
      <c r="AX633" s="14" t="s">
        <v>72</v>
      </c>
      <c r="AY633" s="247" t="s">
        <v>128</v>
      </c>
    </row>
    <row r="634" s="15" customFormat="1">
      <c r="A634" s="15"/>
      <c r="B634" s="248"/>
      <c r="C634" s="249"/>
      <c r="D634" s="220" t="s">
        <v>141</v>
      </c>
      <c r="E634" s="250" t="s">
        <v>19</v>
      </c>
      <c r="F634" s="251" t="s">
        <v>150</v>
      </c>
      <c r="G634" s="249"/>
      <c r="H634" s="252">
        <v>516.5</v>
      </c>
      <c r="I634" s="253"/>
      <c r="J634" s="249"/>
      <c r="K634" s="249"/>
      <c r="L634" s="254"/>
      <c r="M634" s="255"/>
      <c r="N634" s="256"/>
      <c r="O634" s="256"/>
      <c r="P634" s="256"/>
      <c r="Q634" s="256"/>
      <c r="R634" s="256"/>
      <c r="S634" s="256"/>
      <c r="T634" s="257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58" t="s">
        <v>141</v>
      </c>
      <c r="AU634" s="258" t="s">
        <v>82</v>
      </c>
      <c r="AV634" s="15" t="s">
        <v>129</v>
      </c>
      <c r="AW634" s="15" t="s">
        <v>33</v>
      </c>
      <c r="AX634" s="15" t="s">
        <v>80</v>
      </c>
      <c r="AY634" s="258" t="s">
        <v>128</v>
      </c>
    </row>
    <row r="635" s="2" customFormat="1" ht="24.15" customHeight="1">
      <c r="A635" s="41"/>
      <c r="B635" s="42"/>
      <c r="C635" s="207" t="s">
        <v>1404</v>
      </c>
      <c r="D635" s="207" t="s">
        <v>131</v>
      </c>
      <c r="E635" s="208" t="s">
        <v>1405</v>
      </c>
      <c r="F635" s="209" t="s">
        <v>1406</v>
      </c>
      <c r="G635" s="210" t="s">
        <v>352</v>
      </c>
      <c r="H635" s="211">
        <v>35</v>
      </c>
      <c r="I635" s="212"/>
      <c r="J635" s="213">
        <f>ROUND(I635*H635,2)</f>
        <v>0</v>
      </c>
      <c r="K635" s="209" t="s">
        <v>135</v>
      </c>
      <c r="L635" s="47"/>
      <c r="M635" s="214" t="s">
        <v>19</v>
      </c>
      <c r="N635" s="215" t="s">
        <v>43</v>
      </c>
      <c r="O635" s="87"/>
      <c r="P635" s="216">
        <f>O635*H635</f>
        <v>0</v>
      </c>
      <c r="Q635" s="216">
        <v>6.0000000000000002E-05</v>
      </c>
      <c r="R635" s="216">
        <f>Q635*H635</f>
        <v>0.0020999999999999999</v>
      </c>
      <c r="S635" s="216">
        <v>0</v>
      </c>
      <c r="T635" s="217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18" t="s">
        <v>147</v>
      </c>
      <c r="AT635" s="218" t="s">
        <v>131</v>
      </c>
      <c r="AU635" s="218" t="s">
        <v>82</v>
      </c>
      <c r="AY635" s="20" t="s">
        <v>128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20" t="s">
        <v>80</v>
      </c>
      <c r="BK635" s="219">
        <f>ROUND(I635*H635,2)</f>
        <v>0</v>
      </c>
      <c r="BL635" s="20" t="s">
        <v>147</v>
      </c>
      <c r="BM635" s="218" t="s">
        <v>1407</v>
      </c>
    </row>
    <row r="636" s="2" customFormat="1">
      <c r="A636" s="41"/>
      <c r="B636" s="42"/>
      <c r="C636" s="43"/>
      <c r="D636" s="220" t="s">
        <v>137</v>
      </c>
      <c r="E636" s="43"/>
      <c r="F636" s="221" t="s">
        <v>1408</v>
      </c>
      <c r="G636" s="43"/>
      <c r="H636" s="43"/>
      <c r="I636" s="222"/>
      <c r="J636" s="43"/>
      <c r="K636" s="43"/>
      <c r="L636" s="47"/>
      <c r="M636" s="223"/>
      <c r="N636" s="224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20" t="s">
        <v>137</v>
      </c>
      <c r="AU636" s="20" t="s">
        <v>82</v>
      </c>
    </row>
    <row r="637" s="2" customFormat="1">
      <c r="A637" s="41"/>
      <c r="B637" s="42"/>
      <c r="C637" s="43"/>
      <c r="D637" s="225" t="s">
        <v>139</v>
      </c>
      <c r="E637" s="43"/>
      <c r="F637" s="226" t="s">
        <v>1409</v>
      </c>
      <c r="G637" s="43"/>
      <c r="H637" s="43"/>
      <c r="I637" s="222"/>
      <c r="J637" s="43"/>
      <c r="K637" s="43"/>
      <c r="L637" s="47"/>
      <c r="M637" s="223"/>
      <c r="N637" s="224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T637" s="20" t="s">
        <v>139</v>
      </c>
      <c r="AU637" s="20" t="s">
        <v>82</v>
      </c>
    </row>
    <row r="638" s="2" customFormat="1" ht="24.15" customHeight="1">
      <c r="A638" s="41"/>
      <c r="B638" s="42"/>
      <c r="C638" s="207" t="s">
        <v>1410</v>
      </c>
      <c r="D638" s="207" t="s">
        <v>131</v>
      </c>
      <c r="E638" s="208" t="s">
        <v>1411</v>
      </c>
      <c r="F638" s="209" t="s">
        <v>1412</v>
      </c>
      <c r="G638" s="210" t="s">
        <v>293</v>
      </c>
      <c r="H638" s="211">
        <v>0.98499999999999999</v>
      </c>
      <c r="I638" s="212"/>
      <c r="J638" s="213">
        <f>ROUND(I638*H638,2)</f>
        <v>0</v>
      </c>
      <c r="K638" s="209" t="s">
        <v>135</v>
      </c>
      <c r="L638" s="47"/>
      <c r="M638" s="214" t="s">
        <v>19</v>
      </c>
      <c r="N638" s="215" t="s">
        <v>43</v>
      </c>
      <c r="O638" s="87"/>
      <c r="P638" s="216">
        <f>O638*H638</f>
        <v>0</v>
      </c>
      <c r="Q638" s="216">
        <v>0</v>
      </c>
      <c r="R638" s="216">
        <f>Q638*H638</f>
        <v>0</v>
      </c>
      <c r="S638" s="216">
        <v>0</v>
      </c>
      <c r="T638" s="217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8" t="s">
        <v>147</v>
      </c>
      <c r="AT638" s="218" t="s">
        <v>131</v>
      </c>
      <c r="AU638" s="218" t="s">
        <v>82</v>
      </c>
      <c r="AY638" s="20" t="s">
        <v>128</v>
      </c>
      <c r="BE638" s="219">
        <f>IF(N638="základní",J638,0)</f>
        <v>0</v>
      </c>
      <c r="BF638" s="219">
        <f>IF(N638="snížená",J638,0)</f>
        <v>0</v>
      </c>
      <c r="BG638" s="219">
        <f>IF(N638="zákl. přenesená",J638,0)</f>
        <v>0</v>
      </c>
      <c r="BH638" s="219">
        <f>IF(N638="sníž. přenesená",J638,0)</f>
        <v>0</v>
      </c>
      <c r="BI638" s="219">
        <f>IF(N638="nulová",J638,0)</f>
        <v>0</v>
      </c>
      <c r="BJ638" s="20" t="s">
        <v>80</v>
      </c>
      <c r="BK638" s="219">
        <f>ROUND(I638*H638,2)</f>
        <v>0</v>
      </c>
      <c r="BL638" s="20" t="s">
        <v>147</v>
      </c>
      <c r="BM638" s="218" t="s">
        <v>1413</v>
      </c>
    </row>
    <row r="639" s="2" customFormat="1">
      <c r="A639" s="41"/>
      <c r="B639" s="42"/>
      <c r="C639" s="43"/>
      <c r="D639" s="220" t="s">
        <v>137</v>
      </c>
      <c r="E639" s="43"/>
      <c r="F639" s="221" t="s">
        <v>1414</v>
      </c>
      <c r="G639" s="43"/>
      <c r="H639" s="43"/>
      <c r="I639" s="222"/>
      <c r="J639" s="43"/>
      <c r="K639" s="43"/>
      <c r="L639" s="47"/>
      <c r="M639" s="223"/>
      <c r="N639" s="224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20" t="s">
        <v>137</v>
      </c>
      <c r="AU639" s="20" t="s">
        <v>82</v>
      </c>
    </row>
    <row r="640" s="2" customFormat="1">
      <c r="A640" s="41"/>
      <c r="B640" s="42"/>
      <c r="C640" s="43"/>
      <c r="D640" s="225" t="s">
        <v>139</v>
      </c>
      <c r="E640" s="43"/>
      <c r="F640" s="226" t="s">
        <v>1415</v>
      </c>
      <c r="G640" s="43"/>
      <c r="H640" s="43"/>
      <c r="I640" s="222"/>
      <c r="J640" s="43"/>
      <c r="K640" s="43"/>
      <c r="L640" s="47"/>
      <c r="M640" s="223"/>
      <c r="N640" s="224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20" t="s">
        <v>139</v>
      </c>
      <c r="AU640" s="20" t="s">
        <v>82</v>
      </c>
    </row>
    <row r="641" s="12" customFormat="1" ht="22.8" customHeight="1">
      <c r="A641" s="12"/>
      <c r="B641" s="191"/>
      <c r="C641" s="192"/>
      <c r="D641" s="193" t="s">
        <v>71</v>
      </c>
      <c r="E641" s="205" t="s">
        <v>1416</v>
      </c>
      <c r="F641" s="205" t="s">
        <v>1417</v>
      </c>
      <c r="G641" s="192"/>
      <c r="H641" s="192"/>
      <c r="I641" s="195"/>
      <c r="J641" s="206">
        <f>BK641</f>
        <v>0</v>
      </c>
      <c r="K641" s="192"/>
      <c r="L641" s="197"/>
      <c r="M641" s="198"/>
      <c r="N641" s="199"/>
      <c r="O641" s="199"/>
      <c r="P641" s="200">
        <f>SUM(P642:P901)</f>
        <v>0</v>
      </c>
      <c r="Q641" s="199"/>
      <c r="R641" s="200">
        <f>SUM(R642:R901)</f>
        <v>0.83641999999999972</v>
      </c>
      <c r="S641" s="199"/>
      <c r="T641" s="201">
        <f>SUM(T642:T901)</f>
        <v>1.3058700000000001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02" t="s">
        <v>82</v>
      </c>
      <c r="AT641" s="203" t="s">
        <v>71</v>
      </c>
      <c r="AU641" s="203" t="s">
        <v>80</v>
      </c>
      <c r="AY641" s="202" t="s">
        <v>128</v>
      </c>
      <c r="BK641" s="204">
        <f>SUM(BK642:BK901)</f>
        <v>0</v>
      </c>
    </row>
    <row r="642" s="2" customFormat="1" ht="16.5" customHeight="1">
      <c r="A642" s="41"/>
      <c r="B642" s="42"/>
      <c r="C642" s="207" t="s">
        <v>1418</v>
      </c>
      <c r="D642" s="207" t="s">
        <v>131</v>
      </c>
      <c r="E642" s="208" t="s">
        <v>1419</v>
      </c>
      <c r="F642" s="209" t="s">
        <v>1420</v>
      </c>
      <c r="G642" s="210" t="s">
        <v>1374</v>
      </c>
      <c r="H642" s="211">
        <v>14</v>
      </c>
      <c r="I642" s="212"/>
      <c r="J642" s="213">
        <f>ROUND(I642*H642,2)</f>
        <v>0</v>
      </c>
      <c r="K642" s="209" t="s">
        <v>135</v>
      </c>
      <c r="L642" s="47"/>
      <c r="M642" s="214" t="s">
        <v>19</v>
      </c>
      <c r="N642" s="215" t="s">
        <v>43</v>
      </c>
      <c r="O642" s="87"/>
      <c r="P642" s="216">
        <f>O642*H642</f>
        <v>0</v>
      </c>
      <c r="Q642" s="216">
        <v>0</v>
      </c>
      <c r="R642" s="216">
        <f>Q642*H642</f>
        <v>0</v>
      </c>
      <c r="S642" s="216">
        <v>0.034200000000000001</v>
      </c>
      <c r="T642" s="217">
        <f>S642*H642</f>
        <v>0.4788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18" t="s">
        <v>147</v>
      </c>
      <c r="AT642" s="218" t="s">
        <v>131</v>
      </c>
      <c r="AU642" s="218" t="s">
        <v>82</v>
      </c>
      <c r="AY642" s="20" t="s">
        <v>128</v>
      </c>
      <c r="BE642" s="219">
        <f>IF(N642="základní",J642,0)</f>
        <v>0</v>
      </c>
      <c r="BF642" s="219">
        <f>IF(N642="snížená",J642,0)</f>
        <v>0</v>
      </c>
      <c r="BG642" s="219">
        <f>IF(N642="zákl. přenesená",J642,0)</f>
        <v>0</v>
      </c>
      <c r="BH642" s="219">
        <f>IF(N642="sníž. přenesená",J642,0)</f>
        <v>0</v>
      </c>
      <c r="BI642" s="219">
        <f>IF(N642="nulová",J642,0)</f>
        <v>0</v>
      </c>
      <c r="BJ642" s="20" t="s">
        <v>80</v>
      </c>
      <c r="BK642" s="219">
        <f>ROUND(I642*H642,2)</f>
        <v>0</v>
      </c>
      <c r="BL642" s="20" t="s">
        <v>147</v>
      </c>
      <c r="BM642" s="218" t="s">
        <v>1421</v>
      </c>
    </row>
    <row r="643" s="2" customFormat="1">
      <c r="A643" s="41"/>
      <c r="B643" s="42"/>
      <c r="C643" s="43"/>
      <c r="D643" s="220" t="s">
        <v>137</v>
      </c>
      <c r="E643" s="43"/>
      <c r="F643" s="221" t="s">
        <v>1422</v>
      </c>
      <c r="G643" s="43"/>
      <c r="H643" s="43"/>
      <c r="I643" s="222"/>
      <c r="J643" s="43"/>
      <c r="K643" s="43"/>
      <c r="L643" s="47"/>
      <c r="M643" s="223"/>
      <c r="N643" s="224"/>
      <c r="O643" s="87"/>
      <c r="P643" s="87"/>
      <c r="Q643" s="87"/>
      <c r="R643" s="87"/>
      <c r="S643" s="87"/>
      <c r="T643" s="88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T643" s="20" t="s">
        <v>137</v>
      </c>
      <c r="AU643" s="20" t="s">
        <v>82</v>
      </c>
    </row>
    <row r="644" s="2" customFormat="1">
      <c r="A644" s="41"/>
      <c r="B644" s="42"/>
      <c r="C644" s="43"/>
      <c r="D644" s="225" t="s">
        <v>139</v>
      </c>
      <c r="E644" s="43"/>
      <c r="F644" s="226" t="s">
        <v>1423</v>
      </c>
      <c r="G644" s="43"/>
      <c r="H644" s="43"/>
      <c r="I644" s="222"/>
      <c r="J644" s="43"/>
      <c r="K644" s="43"/>
      <c r="L644" s="47"/>
      <c r="M644" s="223"/>
      <c r="N644" s="224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20" t="s">
        <v>139</v>
      </c>
      <c r="AU644" s="20" t="s">
        <v>82</v>
      </c>
    </row>
    <row r="645" s="2" customFormat="1" ht="16.5" customHeight="1">
      <c r="A645" s="41"/>
      <c r="B645" s="42"/>
      <c r="C645" s="207" t="s">
        <v>1424</v>
      </c>
      <c r="D645" s="207" t="s">
        <v>131</v>
      </c>
      <c r="E645" s="208" t="s">
        <v>1425</v>
      </c>
      <c r="F645" s="209" t="s">
        <v>1426</v>
      </c>
      <c r="G645" s="210" t="s">
        <v>134</v>
      </c>
      <c r="H645" s="211">
        <v>2</v>
      </c>
      <c r="I645" s="212"/>
      <c r="J645" s="213">
        <f>ROUND(I645*H645,2)</f>
        <v>0</v>
      </c>
      <c r="K645" s="209" t="s">
        <v>135</v>
      </c>
      <c r="L645" s="47"/>
      <c r="M645" s="214" t="s">
        <v>19</v>
      </c>
      <c r="N645" s="215" t="s">
        <v>43</v>
      </c>
      <c r="O645" s="87"/>
      <c r="P645" s="216">
        <f>O645*H645</f>
        <v>0</v>
      </c>
      <c r="Q645" s="216">
        <v>0.00055000000000000003</v>
      </c>
      <c r="R645" s="216">
        <f>Q645*H645</f>
        <v>0.0011000000000000001</v>
      </c>
      <c r="S645" s="216">
        <v>0</v>
      </c>
      <c r="T645" s="217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18" t="s">
        <v>147</v>
      </c>
      <c r="AT645" s="218" t="s">
        <v>131</v>
      </c>
      <c r="AU645" s="218" t="s">
        <v>82</v>
      </c>
      <c r="AY645" s="20" t="s">
        <v>128</v>
      </c>
      <c r="BE645" s="219">
        <f>IF(N645="základní",J645,0)</f>
        <v>0</v>
      </c>
      <c r="BF645" s="219">
        <f>IF(N645="snížená",J645,0)</f>
        <v>0</v>
      </c>
      <c r="BG645" s="219">
        <f>IF(N645="zákl. přenesená",J645,0)</f>
        <v>0</v>
      </c>
      <c r="BH645" s="219">
        <f>IF(N645="sníž. přenesená",J645,0)</f>
        <v>0</v>
      </c>
      <c r="BI645" s="219">
        <f>IF(N645="nulová",J645,0)</f>
        <v>0</v>
      </c>
      <c r="BJ645" s="20" t="s">
        <v>80</v>
      </c>
      <c r="BK645" s="219">
        <f>ROUND(I645*H645,2)</f>
        <v>0</v>
      </c>
      <c r="BL645" s="20" t="s">
        <v>147</v>
      </c>
      <c r="BM645" s="218" t="s">
        <v>1427</v>
      </c>
    </row>
    <row r="646" s="2" customFormat="1">
      <c r="A646" s="41"/>
      <c r="B646" s="42"/>
      <c r="C646" s="43"/>
      <c r="D646" s="220" t="s">
        <v>137</v>
      </c>
      <c r="E646" s="43"/>
      <c r="F646" s="221" t="s">
        <v>1428</v>
      </c>
      <c r="G646" s="43"/>
      <c r="H646" s="43"/>
      <c r="I646" s="222"/>
      <c r="J646" s="43"/>
      <c r="K646" s="43"/>
      <c r="L646" s="47"/>
      <c r="M646" s="223"/>
      <c r="N646" s="22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20" t="s">
        <v>137</v>
      </c>
      <c r="AU646" s="20" t="s">
        <v>82</v>
      </c>
    </row>
    <row r="647" s="2" customFormat="1">
      <c r="A647" s="41"/>
      <c r="B647" s="42"/>
      <c r="C647" s="43"/>
      <c r="D647" s="225" t="s">
        <v>139</v>
      </c>
      <c r="E647" s="43"/>
      <c r="F647" s="226" t="s">
        <v>1429</v>
      </c>
      <c r="G647" s="43"/>
      <c r="H647" s="43"/>
      <c r="I647" s="222"/>
      <c r="J647" s="43"/>
      <c r="K647" s="43"/>
      <c r="L647" s="47"/>
      <c r="M647" s="223"/>
      <c r="N647" s="22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20" t="s">
        <v>139</v>
      </c>
      <c r="AU647" s="20" t="s">
        <v>82</v>
      </c>
    </row>
    <row r="648" s="13" customFormat="1">
      <c r="A648" s="13"/>
      <c r="B648" s="227"/>
      <c r="C648" s="228"/>
      <c r="D648" s="220" t="s">
        <v>141</v>
      </c>
      <c r="E648" s="229" t="s">
        <v>19</v>
      </c>
      <c r="F648" s="230" t="s">
        <v>1430</v>
      </c>
      <c r="G648" s="228"/>
      <c r="H648" s="229" t="s">
        <v>19</v>
      </c>
      <c r="I648" s="231"/>
      <c r="J648" s="228"/>
      <c r="K648" s="228"/>
      <c r="L648" s="232"/>
      <c r="M648" s="233"/>
      <c r="N648" s="234"/>
      <c r="O648" s="234"/>
      <c r="P648" s="234"/>
      <c r="Q648" s="234"/>
      <c r="R648" s="234"/>
      <c r="S648" s="234"/>
      <c r="T648" s="23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6" t="s">
        <v>141</v>
      </c>
      <c r="AU648" s="236" t="s">
        <v>82</v>
      </c>
      <c r="AV648" s="13" t="s">
        <v>80</v>
      </c>
      <c r="AW648" s="13" t="s">
        <v>33</v>
      </c>
      <c r="AX648" s="13" t="s">
        <v>72</v>
      </c>
      <c r="AY648" s="236" t="s">
        <v>128</v>
      </c>
    </row>
    <row r="649" s="14" customFormat="1">
      <c r="A649" s="14"/>
      <c r="B649" s="237"/>
      <c r="C649" s="238"/>
      <c r="D649" s="220" t="s">
        <v>141</v>
      </c>
      <c r="E649" s="239" t="s">
        <v>19</v>
      </c>
      <c r="F649" s="240" t="s">
        <v>1431</v>
      </c>
      <c r="G649" s="238"/>
      <c r="H649" s="241">
        <v>2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141</v>
      </c>
      <c r="AU649" s="247" t="s">
        <v>82</v>
      </c>
      <c r="AV649" s="14" t="s">
        <v>82</v>
      </c>
      <c r="AW649" s="14" t="s">
        <v>33</v>
      </c>
      <c r="AX649" s="14" t="s">
        <v>80</v>
      </c>
      <c r="AY649" s="247" t="s">
        <v>128</v>
      </c>
    </row>
    <row r="650" s="2" customFormat="1" ht="21.75" customHeight="1">
      <c r="A650" s="41"/>
      <c r="B650" s="42"/>
      <c r="C650" s="207" t="s">
        <v>1432</v>
      </c>
      <c r="D650" s="207" t="s">
        <v>131</v>
      </c>
      <c r="E650" s="208" t="s">
        <v>1433</v>
      </c>
      <c r="F650" s="209" t="s">
        <v>1434</v>
      </c>
      <c r="G650" s="210" t="s">
        <v>134</v>
      </c>
      <c r="H650" s="211">
        <v>13</v>
      </c>
      <c r="I650" s="212"/>
      <c r="J650" s="213">
        <f>ROUND(I650*H650,2)</f>
        <v>0</v>
      </c>
      <c r="K650" s="209" t="s">
        <v>135</v>
      </c>
      <c r="L650" s="47"/>
      <c r="M650" s="214" t="s">
        <v>19</v>
      </c>
      <c r="N650" s="215" t="s">
        <v>43</v>
      </c>
      <c r="O650" s="87"/>
      <c r="P650" s="216">
        <f>O650*H650</f>
        <v>0</v>
      </c>
      <c r="Q650" s="216">
        <v>0.0011900000000000001</v>
      </c>
      <c r="R650" s="216">
        <f>Q650*H650</f>
        <v>0.015470000000000001</v>
      </c>
      <c r="S650" s="216">
        <v>0</v>
      </c>
      <c r="T650" s="217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18" t="s">
        <v>147</v>
      </c>
      <c r="AT650" s="218" t="s">
        <v>131</v>
      </c>
      <c r="AU650" s="218" t="s">
        <v>82</v>
      </c>
      <c r="AY650" s="20" t="s">
        <v>128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20" t="s">
        <v>80</v>
      </c>
      <c r="BK650" s="219">
        <f>ROUND(I650*H650,2)</f>
        <v>0</v>
      </c>
      <c r="BL650" s="20" t="s">
        <v>147</v>
      </c>
      <c r="BM650" s="218" t="s">
        <v>1435</v>
      </c>
    </row>
    <row r="651" s="2" customFormat="1">
      <c r="A651" s="41"/>
      <c r="B651" s="42"/>
      <c r="C651" s="43"/>
      <c r="D651" s="220" t="s">
        <v>137</v>
      </c>
      <c r="E651" s="43"/>
      <c r="F651" s="221" t="s">
        <v>1436</v>
      </c>
      <c r="G651" s="43"/>
      <c r="H651" s="43"/>
      <c r="I651" s="222"/>
      <c r="J651" s="43"/>
      <c r="K651" s="43"/>
      <c r="L651" s="47"/>
      <c r="M651" s="223"/>
      <c r="N651" s="224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20" t="s">
        <v>137</v>
      </c>
      <c r="AU651" s="20" t="s">
        <v>82</v>
      </c>
    </row>
    <row r="652" s="2" customFormat="1">
      <c r="A652" s="41"/>
      <c r="B652" s="42"/>
      <c r="C652" s="43"/>
      <c r="D652" s="225" t="s">
        <v>139</v>
      </c>
      <c r="E652" s="43"/>
      <c r="F652" s="226" t="s">
        <v>1437</v>
      </c>
      <c r="G652" s="43"/>
      <c r="H652" s="43"/>
      <c r="I652" s="222"/>
      <c r="J652" s="43"/>
      <c r="K652" s="43"/>
      <c r="L652" s="47"/>
      <c r="M652" s="223"/>
      <c r="N652" s="224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20" t="s">
        <v>139</v>
      </c>
      <c r="AU652" s="20" t="s">
        <v>82</v>
      </c>
    </row>
    <row r="653" s="14" customFormat="1">
      <c r="A653" s="14"/>
      <c r="B653" s="237"/>
      <c r="C653" s="238"/>
      <c r="D653" s="220" t="s">
        <v>141</v>
      </c>
      <c r="E653" s="239" t="s">
        <v>19</v>
      </c>
      <c r="F653" s="240" t="s">
        <v>1438</v>
      </c>
      <c r="G653" s="238"/>
      <c r="H653" s="241">
        <v>13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7" t="s">
        <v>141</v>
      </c>
      <c r="AU653" s="247" t="s">
        <v>82</v>
      </c>
      <c r="AV653" s="14" t="s">
        <v>82</v>
      </c>
      <c r="AW653" s="14" t="s">
        <v>33</v>
      </c>
      <c r="AX653" s="14" t="s">
        <v>80</v>
      </c>
      <c r="AY653" s="247" t="s">
        <v>128</v>
      </c>
    </row>
    <row r="654" s="2" customFormat="1" ht="24.15" customHeight="1">
      <c r="A654" s="41"/>
      <c r="B654" s="42"/>
      <c r="C654" s="270" t="s">
        <v>1439</v>
      </c>
      <c r="D654" s="270" t="s">
        <v>387</v>
      </c>
      <c r="E654" s="271" t="s">
        <v>1440</v>
      </c>
      <c r="F654" s="272" t="s">
        <v>1441</v>
      </c>
      <c r="G654" s="273" t="s">
        <v>134</v>
      </c>
      <c r="H654" s="274">
        <v>13</v>
      </c>
      <c r="I654" s="275"/>
      <c r="J654" s="276">
        <f>ROUND(I654*H654,2)</f>
        <v>0</v>
      </c>
      <c r="K654" s="272" t="s">
        <v>135</v>
      </c>
      <c r="L654" s="277"/>
      <c r="M654" s="278" t="s">
        <v>19</v>
      </c>
      <c r="N654" s="279" t="s">
        <v>43</v>
      </c>
      <c r="O654" s="87"/>
      <c r="P654" s="216">
        <f>O654*H654</f>
        <v>0</v>
      </c>
      <c r="Q654" s="216">
        <v>0.014500000000000001</v>
      </c>
      <c r="R654" s="216">
        <f>Q654*H654</f>
        <v>0.1885</v>
      </c>
      <c r="S654" s="216">
        <v>0</v>
      </c>
      <c r="T654" s="217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18" t="s">
        <v>390</v>
      </c>
      <c r="AT654" s="218" t="s">
        <v>387</v>
      </c>
      <c r="AU654" s="218" t="s">
        <v>82</v>
      </c>
      <c r="AY654" s="20" t="s">
        <v>128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20" t="s">
        <v>80</v>
      </c>
      <c r="BK654" s="219">
        <f>ROUND(I654*H654,2)</f>
        <v>0</v>
      </c>
      <c r="BL654" s="20" t="s">
        <v>147</v>
      </c>
      <c r="BM654" s="218" t="s">
        <v>1442</v>
      </c>
    </row>
    <row r="655" s="2" customFormat="1">
      <c r="A655" s="41"/>
      <c r="B655" s="42"/>
      <c r="C655" s="43"/>
      <c r="D655" s="220" t="s">
        <v>137</v>
      </c>
      <c r="E655" s="43"/>
      <c r="F655" s="221" t="s">
        <v>1441</v>
      </c>
      <c r="G655" s="43"/>
      <c r="H655" s="43"/>
      <c r="I655" s="222"/>
      <c r="J655" s="43"/>
      <c r="K655" s="43"/>
      <c r="L655" s="47"/>
      <c r="M655" s="223"/>
      <c r="N655" s="224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20" t="s">
        <v>137</v>
      </c>
      <c r="AU655" s="20" t="s">
        <v>82</v>
      </c>
    </row>
    <row r="656" s="2" customFormat="1" ht="16.5" customHeight="1">
      <c r="A656" s="41"/>
      <c r="B656" s="42"/>
      <c r="C656" s="207" t="s">
        <v>1443</v>
      </c>
      <c r="D656" s="207" t="s">
        <v>131</v>
      </c>
      <c r="E656" s="208" t="s">
        <v>1444</v>
      </c>
      <c r="F656" s="209" t="s">
        <v>1445</v>
      </c>
      <c r="G656" s="210" t="s">
        <v>134</v>
      </c>
      <c r="H656" s="211">
        <v>15</v>
      </c>
      <c r="I656" s="212"/>
      <c r="J656" s="213">
        <f>ROUND(I656*H656,2)</f>
        <v>0</v>
      </c>
      <c r="K656" s="209" t="s">
        <v>135</v>
      </c>
      <c r="L656" s="47"/>
      <c r="M656" s="214" t="s">
        <v>19</v>
      </c>
      <c r="N656" s="215" t="s">
        <v>43</v>
      </c>
      <c r="O656" s="87"/>
      <c r="P656" s="216">
        <f>O656*H656</f>
        <v>0</v>
      </c>
      <c r="Q656" s="216">
        <v>0</v>
      </c>
      <c r="R656" s="216">
        <f>Q656*H656</f>
        <v>0</v>
      </c>
      <c r="S656" s="216">
        <v>0</v>
      </c>
      <c r="T656" s="217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18" t="s">
        <v>147</v>
      </c>
      <c r="AT656" s="218" t="s">
        <v>131</v>
      </c>
      <c r="AU656" s="218" t="s">
        <v>82</v>
      </c>
      <c r="AY656" s="20" t="s">
        <v>128</v>
      </c>
      <c r="BE656" s="219">
        <f>IF(N656="základní",J656,0)</f>
        <v>0</v>
      </c>
      <c r="BF656" s="219">
        <f>IF(N656="snížená",J656,0)</f>
        <v>0</v>
      </c>
      <c r="BG656" s="219">
        <f>IF(N656="zákl. přenesená",J656,0)</f>
        <v>0</v>
      </c>
      <c r="BH656" s="219">
        <f>IF(N656="sníž. přenesená",J656,0)</f>
        <v>0</v>
      </c>
      <c r="BI656" s="219">
        <f>IF(N656="nulová",J656,0)</f>
        <v>0</v>
      </c>
      <c r="BJ656" s="20" t="s">
        <v>80</v>
      </c>
      <c r="BK656" s="219">
        <f>ROUND(I656*H656,2)</f>
        <v>0</v>
      </c>
      <c r="BL656" s="20" t="s">
        <v>147</v>
      </c>
      <c r="BM656" s="218" t="s">
        <v>1446</v>
      </c>
    </row>
    <row r="657" s="2" customFormat="1">
      <c r="A657" s="41"/>
      <c r="B657" s="42"/>
      <c r="C657" s="43"/>
      <c r="D657" s="220" t="s">
        <v>137</v>
      </c>
      <c r="E657" s="43"/>
      <c r="F657" s="221" t="s">
        <v>1447</v>
      </c>
      <c r="G657" s="43"/>
      <c r="H657" s="43"/>
      <c r="I657" s="222"/>
      <c r="J657" s="43"/>
      <c r="K657" s="43"/>
      <c r="L657" s="47"/>
      <c r="M657" s="223"/>
      <c r="N657" s="224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137</v>
      </c>
      <c r="AU657" s="20" t="s">
        <v>82</v>
      </c>
    </row>
    <row r="658" s="2" customFormat="1">
      <c r="A658" s="41"/>
      <c r="B658" s="42"/>
      <c r="C658" s="43"/>
      <c r="D658" s="225" t="s">
        <v>139</v>
      </c>
      <c r="E658" s="43"/>
      <c r="F658" s="226" t="s">
        <v>1448</v>
      </c>
      <c r="G658" s="43"/>
      <c r="H658" s="43"/>
      <c r="I658" s="222"/>
      <c r="J658" s="43"/>
      <c r="K658" s="43"/>
      <c r="L658" s="47"/>
      <c r="M658" s="223"/>
      <c r="N658" s="224"/>
      <c r="O658" s="87"/>
      <c r="P658" s="87"/>
      <c r="Q658" s="87"/>
      <c r="R658" s="87"/>
      <c r="S658" s="87"/>
      <c r="T658" s="88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T658" s="20" t="s">
        <v>139</v>
      </c>
      <c r="AU658" s="20" t="s">
        <v>82</v>
      </c>
    </row>
    <row r="659" s="13" customFormat="1">
      <c r="A659" s="13"/>
      <c r="B659" s="227"/>
      <c r="C659" s="228"/>
      <c r="D659" s="220" t="s">
        <v>141</v>
      </c>
      <c r="E659" s="229" t="s">
        <v>19</v>
      </c>
      <c r="F659" s="230" t="s">
        <v>1430</v>
      </c>
      <c r="G659" s="228"/>
      <c r="H659" s="229" t="s">
        <v>19</v>
      </c>
      <c r="I659" s="231"/>
      <c r="J659" s="228"/>
      <c r="K659" s="228"/>
      <c r="L659" s="232"/>
      <c r="M659" s="233"/>
      <c r="N659" s="234"/>
      <c r="O659" s="234"/>
      <c r="P659" s="234"/>
      <c r="Q659" s="234"/>
      <c r="R659" s="234"/>
      <c r="S659" s="234"/>
      <c r="T659" s="23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6" t="s">
        <v>141</v>
      </c>
      <c r="AU659" s="236" t="s">
        <v>82</v>
      </c>
      <c r="AV659" s="13" t="s">
        <v>80</v>
      </c>
      <c r="AW659" s="13" t="s">
        <v>33</v>
      </c>
      <c r="AX659" s="13" t="s">
        <v>72</v>
      </c>
      <c r="AY659" s="236" t="s">
        <v>128</v>
      </c>
    </row>
    <row r="660" s="14" customFormat="1">
      <c r="A660" s="14"/>
      <c r="B660" s="237"/>
      <c r="C660" s="238"/>
      <c r="D660" s="220" t="s">
        <v>141</v>
      </c>
      <c r="E660" s="239" t="s">
        <v>19</v>
      </c>
      <c r="F660" s="240" t="s">
        <v>1431</v>
      </c>
      <c r="G660" s="238"/>
      <c r="H660" s="241">
        <v>2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7" t="s">
        <v>141</v>
      </c>
      <c r="AU660" s="247" t="s">
        <v>82</v>
      </c>
      <c r="AV660" s="14" t="s">
        <v>82</v>
      </c>
      <c r="AW660" s="14" t="s">
        <v>33</v>
      </c>
      <c r="AX660" s="14" t="s">
        <v>72</v>
      </c>
      <c r="AY660" s="247" t="s">
        <v>128</v>
      </c>
    </row>
    <row r="661" s="13" customFormat="1">
      <c r="A661" s="13"/>
      <c r="B661" s="227"/>
      <c r="C661" s="228"/>
      <c r="D661" s="220" t="s">
        <v>141</v>
      </c>
      <c r="E661" s="229" t="s">
        <v>19</v>
      </c>
      <c r="F661" s="230" t="s">
        <v>1449</v>
      </c>
      <c r="G661" s="228"/>
      <c r="H661" s="229" t="s">
        <v>19</v>
      </c>
      <c r="I661" s="231"/>
      <c r="J661" s="228"/>
      <c r="K661" s="228"/>
      <c r="L661" s="232"/>
      <c r="M661" s="233"/>
      <c r="N661" s="234"/>
      <c r="O661" s="234"/>
      <c r="P661" s="234"/>
      <c r="Q661" s="234"/>
      <c r="R661" s="234"/>
      <c r="S661" s="234"/>
      <c r="T661" s="23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6" t="s">
        <v>141</v>
      </c>
      <c r="AU661" s="236" t="s">
        <v>82</v>
      </c>
      <c r="AV661" s="13" t="s">
        <v>80</v>
      </c>
      <c r="AW661" s="13" t="s">
        <v>33</v>
      </c>
      <c r="AX661" s="13" t="s">
        <v>72</v>
      </c>
      <c r="AY661" s="236" t="s">
        <v>128</v>
      </c>
    </row>
    <row r="662" s="14" customFormat="1">
      <c r="A662" s="14"/>
      <c r="B662" s="237"/>
      <c r="C662" s="238"/>
      <c r="D662" s="220" t="s">
        <v>141</v>
      </c>
      <c r="E662" s="239" t="s">
        <v>19</v>
      </c>
      <c r="F662" s="240" t="s">
        <v>1438</v>
      </c>
      <c r="G662" s="238"/>
      <c r="H662" s="241">
        <v>13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7" t="s">
        <v>141</v>
      </c>
      <c r="AU662" s="247" t="s">
        <v>82</v>
      </c>
      <c r="AV662" s="14" t="s">
        <v>82</v>
      </c>
      <c r="AW662" s="14" t="s">
        <v>33</v>
      </c>
      <c r="AX662" s="14" t="s">
        <v>72</v>
      </c>
      <c r="AY662" s="247" t="s">
        <v>128</v>
      </c>
    </row>
    <row r="663" s="15" customFormat="1">
      <c r="A663" s="15"/>
      <c r="B663" s="248"/>
      <c r="C663" s="249"/>
      <c r="D663" s="220" t="s">
        <v>141</v>
      </c>
      <c r="E663" s="250" t="s">
        <v>19</v>
      </c>
      <c r="F663" s="251" t="s">
        <v>150</v>
      </c>
      <c r="G663" s="249"/>
      <c r="H663" s="252">
        <v>15</v>
      </c>
      <c r="I663" s="253"/>
      <c r="J663" s="249"/>
      <c r="K663" s="249"/>
      <c r="L663" s="254"/>
      <c r="M663" s="255"/>
      <c r="N663" s="256"/>
      <c r="O663" s="256"/>
      <c r="P663" s="256"/>
      <c r="Q663" s="256"/>
      <c r="R663" s="256"/>
      <c r="S663" s="256"/>
      <c r="T663" s="257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58" t="s">
        <v>141</v>
      </c>
      <c r="AU663" s="258" t="s">
        <v>82</v>
      </c>
      <c r="AV663" s="15" t="s">
        <v>129</v>
      </c>
      <c r="AW663" s="15" t="s">
        <v>33</v>
      </c>
      <c r="AX663" s="15" t="s">
        <v>80</v>
      </c>
      <c r="AY663" s="258" t="s">
        <v>128</v>
      </c>
    </row>
    <row r="664" s="2" customFormat="1" ht="16.5" customHeight="1">
      <c r="A664" s="41"/>
      <c r="B664" s="42"/>
      <c r="C664" s="270" t="s">
        <v>1450</v>
      </c>
      <c r="D664" s="270" t="s">
        <v>387</v>
      </c>
      <c r="E664" s="271" t="s">
        <v>1451</v>
      </c>
      <c r="F664" s="272" t="s">
        <v>1452</v>
      </c>
      <c r="G664" s="273" t="s">
        <v>134</v>
      </c>
      <c r="H664" s="274">
        <v>13</v>
      </c>
      <c r="I664" s="275"/>
      <c r="J664" s="276">
        <f>ROUND(I664*H664,2)</f>
        <v>0</v>
      </c>
      <c r="K664" s="272" t="s">
        <v>135</v>
      </c>
      <c r="L664" s="277"/>
      <c r="M664" s="278" t="s">
        <v>19</v>
      </c>
      <c r="N664" s="279" t="s">
        <v>43</v>
      </c>
      <c r="O664" s="87"/>
      <c r="P664" s="216">
        <f>O664*H664</f>
        <v>0</v>
      </c>
      <c r="Q664" s="216">
        <v>0.0022000000000000001</v>
      </c>
      <c r="R664" s="216">
        <f>Q664*H664</f>
        <v>0.0286</v>
      </c>
      <c r="S664" s="216">
        <v>0</v>
      </c>
      <c r="T664" s="217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18" t="s">
        <v>390</v>
      </c>
      <c r="AT664" s="218" t="s">
        <v>387</v>
      </c>
      <c r="AU664" s="218" t="s">
        <v>82</v>
      </c>
      <c r="AY664" s="20" t="s">
        <v>128</v>
      </c>
      <c r="BE664" s="219">
        <f>IF(N664="základní",J664,0)</f>
        <v>0</v>
      </c>
      <c r="BF664" s="219">
        <f>IF(N664="snížená",J664,0)</f>
        <v>0</v>
      </c>
      <c r="BG664" s="219">
        <f>IF(N664="zákl. přenesená",J664,0)</f>
        <v>0</v>
      </c>
      <c r="BH664" s="219">
        <f>IF(N664="sníž. přenesená",J664,0)</f>
        <v>0</v>
      </c>
      <c r="BI664" s="219">
        <f>IF(N664="nulová",J664,0)</f>
        <v>0</v>
      </c>
      <c r="BJ664" s="20" t="s">
        <v>80</v>
      </c>
      <c r="BK664" s="219">
        <f>ROUND(I664*H664,2)</f>
        <v>0</v>
      </c>
      <c r="BL664" s="20" t="s">
        <v>147</v>
      </c>
      <c r="BM664" s="218" t="s">
        <v>1453</v>
      </c>
    </row>
    <row r="665" s="2" customFormat="1">
      <c r="A665" s="41"/>
      <c r="B665" s="42"/>
      <c r="C665" s="43"/>
      <c r="D665" s="220" t="s">
        <v>137</v>
      </c>
      <c r="E665" s="43"/>
      <c r="F665" s="221" t="s">
        <v>1452</v>
      </c>
      <c r="G665" s="43"/>
      <c r="H665" s="43"/>
      <c r="I665" s="222"/>
      <c r="J665" s="43"/>
      <c r="K665" s="43"/>
      <c r="L665" s="47"/>
      <c r="M665" s="223"/>
      <c r="N665" s="22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137</v>
      </c>
      <c r="AU665" s="20" t="s">
        <v>82</v>
      </c>
    </row>
    <row r="666" s="14" customFormat="1">
      <c r="A666" s="14"/>
      <c r="B666" s="237"/>
      <c r="C666" s="238"/>
      <c r="D666" s="220" t="s">
        <v>141</v>
      </c>
      <c r="E666" s="239" t="s">
        <v>19</v>
      </c>
      <c r="F666" s="240" t="s">
        <v>1438</v>
      </c>
      <c r="G666" s="238"/>
      <c r="H666" s="241">
        <v>13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141</v>
      </c>
      <c r="AU666" s="247" t="s">
        <v>82</v>
      </c>
      <c r="AV666" s="14" t="s">
        <v>82</v>
      </c>
      <c r="AW666" s="14" t="s">
        <v>33</v>
      </c>
      <c r="AX666" s="14" t="s">
        <v>80</v>
      </c>
      <c r="AY666" s="247" t="s">
        <v>128</v>
      </c>
    </row>
    <row r="667" s="2" customFormat="1" ht="16.5" customHeight="1">
      <c r="A667" s="41"/>
      <c r="B667" s="42"/>
      <c r="C667" s="270" t="s">
        <v>1454</v>
      </c>
      <c r="D667" s="270" t="s">
        <v>387</v>
      </c>
      <c r="E667" s="271" t="s">
        <v>1455</v>
      </c>
      <c r="F667" s="272" t="s">
        <v>1456</v>
      </c>
      <c r="G667" s="273" t="s">
        <v>1457</v>
      </c>
      <c r="H667" s="274">
        <v>13</v>
      </c>
      <c r="I667" s="275"/>
      <c r="J667" s="276">
        <f>ROUND(I667*H667,2)</f>
        <v>0</v>
      </c>
      <c r="K667" s="272" t="s">
        <v>135</v>
      </c>
      <c r="L667" s="277"/>
      <c r="M667" s="278" t="s">
        <v>19</v>
      </c>
      <c r="N667" s="279" t="s">
        <v>43</v>
      </c>
      <c r="O667" s="87"/>
      <c r="P667" s="216">
        <f>O667*H667</f>
        <v>0</v>
      </c>
      <c r="Q667" s="216">
        <v>3.0000000000000001E-05</v>
      </c>
      <c r="R667" s="216">
        <f>Q667*H667</f>
        <v>0.00038999999999999999</v>
      </c>
      <c r="S667" s="216">
        <v>0</v>
      </c>
      <c r="T667" s="217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18" t="s">
        <v>390</v>
      </c>
      <c r="AT667" s="218" t="s">
        <v>387</v>
      </c>
      <c r="AU667" s="218" t="s">
        <v>82</v>
      </c>
      <c r="AY667" s="20" t="s">
        <v>128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20" t="s">
        <v>80</v>
      </c>
      <c r="BK667" s="219">
        <f>ROUND(I667*H667,2)</f>
        <v>0</v>
      </c>
      <c r="BL667" s="20" t="s">
        <v>147</v>
      </c>
      <c r="BM667" s="218" t="s">
        <v>1458</v>
      </c>
    </row>
    <row r="668" s="2" customFormat="1">
      <c r="A668" s="41"/>
      <c r="B668" s="42"/>
      <c r="C668" s="43"/>
      <c r="D668" s="220" t="s">
        <v>137</v>
      </c>
      <c r="E668" s="43"/>
      <c r="F668" s="221" t="s">
        <v>1456</v>
      </c>
      <c r="G668" s="43"/>
      <c r="H668" s="43"/>
      <c r="I668" s="222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20" t="s">
        <v>137</v>
      </c>
      <c r="AU668" s="20" t="s">
        <v>82</v>
      </c>
    </row>
    <row r="669" s="2" customFormat="1" ht="24.15" customHeight="1">
      <c r="A669" s="41"/>
      <c r="B669" s="42"/>
      <c r="C669" s="207" t="s">
        <v>1459</v>
      </c>
      <c r="D669" s="207" t="s">
        <v>131</v>
      </c>
      <c r="E669" s="208" t="s">
        <v>1460</v>
      </c>
      <c r="F669" s="209" t="s">
        <v>1461</v>
      </c>
      <c r="G669" s="210" t="s">
        <v>1374</v>
      </c>
      <c r="H669" s="211">
        <v>6</v>
      </c>
      <c r="I669" s="212"/>
      <c r="J669" s="213">
        <f>ROUND(I669*H669,2)</f>
        <v>0</v>
      </c>
      <c r="K669" s="209" t="s">
        <v>135</v>
      </c>
      <c r="L669" s="47"/>
      <c r="M669" s="214" t="s">
        <v>19</v>
      </c>
      <c r="N669" s="215" t="s">
        <v>43</v>
      </c>
      <c r="O669" s="87"/>
      <c r="P669" s="216">
        <f>O669*H669</f>
        <v>0</v>
      </c>
      <c r="Q669" s="216">
        <v>0</v>
      </c>
      <c r="R669" s="216">
        <f>Q669*H669</f>
        <v>0</v>
      </c>
      <c r="S669" s="216">
        <v>0.01107</v>
      </c>
      <c r="T669" s="217">
        <f>S669*H669</f>
        <v>0.066420000000000007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8" t="s">
        <v>147</v>
      </c>
      <c r="AT669" s="218" t="s">
        <v>131</v>
      </c>
      <c r="AU669" s="218" t="s">
        <v>82</v>
      </c>
      <c r="AY669" s="20" t="s">
        <v>128</v>
      </c>
      <c r="BE669" s="219">
        <f>IF(N669="základní",J669,0)</f>
        <v>0</v>
      </c>
      <c r="BF669" s="219">
        <f>IF(N669="snížená",J669,0)</f>
        <v>0</v>
      </c>
      <c r="BG669" s="219">
        <f>IF(N669="zákl. přenesená",J669,0)</f>
        <v>0</v>
      </c>
      <c r="BH669" s="219">
        <f>IF(N669="sníž. přenesená",J669,0)</f>
        <v>0</v>
      </c>
      <c r="BI669" s="219">
        <f>IF(N669="nulová",J669,0)</f>
        <v>0</v>
      </c>
      <c r="BJ669" s="20" t="s">
        <v>80</v>
      </c>
      <c r="BK669" s="219">
        <f>ROUND(I669*H669,2)</f>
        <v>0</v>
      </c>
      <c r="BL669" s="20" t="s">
        <v>147</v>
      </c>
      <c r="BM669" s="218" t="s">
        <v>1462</v>
      </c>
    </row>
    <row r="670" s="2" customFormat="1">
      <c r="A670" s="41"/>
      <c r="B670" s="42"/>
      <c r="C670" s="43"/>
      <c r="D670" s="220" t="s">
        <v>137</v>
      </c>
      <c r="E670" s="43"/>
      <c r="F670" s="221" t="s">
        <v>1463</v>
      </c>
      <c r="G670" s="43"/>
      <c r="H670" s="43"/>
      <c r="I670" s="222"/>
      <c r="J670" s="43"/>
      <c r="K670" s="43"/>
      <c r="L670" s="47"/>
      <c r="M670" s="223"/>
      <c r="N670" s="224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20" t="s">
        <v>137</v>
      </c>
      <c r="AU670" s="20" t="s">
        <v>82</v>
      </c>
    </row>
    <row r="671" s="2" customFormat="1">
      <c r="A671" s="41"/>
      <c r="B671" s="42"/>
      <c r="C671" s="43"/>
      <c r="D671" s="225" t="s">
        <v>139</v>
      </c>
      <c r="E671" s="43"/>
      <c r="F671" s="226" t="s">
        <v>1464</v>
      </c>
      <c r="G671" s="43"/>
      <c r="H671" s="43"/>
      <c r="I671" s="222"/>
      <c r="J671" s="43"/>
      <c r="K671" s="43"/>
      <c r="L671" s="47"/>
      <c r="M671" s="223"/>
      <c r="N671" s="224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139</v>
      </c>
      <c r="AU671" s="20" t="s">
        <v>82</v>
      </c>
    </row>
    <row r="672" s="2" customFormat="1" ht="16.5" customHeight="1">
      <c r="A672" s="41"/>
      <c r="B672" s="42"/>
      <c r="C672" s="207" t="s">
        <v>1465</v>
      </c>
      <c r="D672" s="207" t="s">
        <v>131</v>
      </c>
      <c r="E672" s="208" t="s">
        <v>1466</v>
      </c>
      <c r="F672" s="209" t="s">
        <v>1467</v>
      </c>
      <c r="G672" s="210" t="s">
        <v>134</v>
      </c>
      <c r="H672" s="211">
        <v>6</v>
      </c>
      <c r="I672" s="212"/>
      <c r="J672" s="213">
        <f>ROUND(I672*H672,2)</f>
        <v>0</v>
      </c>
      <c r="K672" s="209" t="s">
        <v>135</v>
      </c>
      <c r="L672" s="47"/>
      <c r="M672" s="214" t="s">
        <v>19</v>
      </c>
      <c r="N672" s="215" t="s">
        <v>43</v>
      </c>
      <c r="O672" s="87"/>
      <c r="P672" s="216">
        <f>O672*H672</f>
        <v>0</v>
      </c>
      <c r="Q672" s="216">
        <v>0.00068999999999999997</v>
      </c>
      <c r="R672" s="216">
        <f>Q672*H672</f>
        <v>0.0041399999999999996</v>
      </c>
      <c r="S672" s="216">
        <v>0</v>
      </c>
      <c r="T672" s="217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18" t="s">
        <v>147</v>
      </c>
      <c r="AT672" s="218" t="s">
        <v>131</v>
      </c>
      <c r="AU672" s="218" t="s">
        <v>82</v>
      </c>
      <c r="AY672" s="20" t="s">
        <v>128</v>
      </c>
      <c r="BE672" s="219">
        <f>IF(N672="základní",J672,0)</f>
        <v>0</v>
      </c>
      <c r="BF672" s="219">
        <f>IF(N672="snížená",J672,0)</f>
        <v>0</v>
      </c>
      <c r="BG672" s="219">
        <f>IF(N672="zákl. přenesená",J672,0)</f>
        <v>0</v>
      </c>
      <c r="BH672" s="219">
        <f>IF(N672="sníž. přenesená",J672,0)</f>
        <v>0</v>
      </c>
      <c r="BI672" s="219">
        <f>IF(N672="nulová",J672,0)</f>
        <v>0</v>
      </c>
      <c r="BJ672" s="20" t="s">
        <v>80</v>
      </c>
      <c r="BK672" s="219">
        <f>ROUND(I672*H672,2)</f>
        <v>0</v>
      </c>
      <c r="BL672" s="20" t="s">
        <v>147</v>
      </c>
      <c r="BM672" s="218" t="s">
        <v>1468</v>
      </c>
    </row>
    <row r="673" s="2" customFormat="1">
      <c r="A673" s="41"/>
      <c r="B673" s="42"/>
      <c r="C673" s="43"/>
      <c r="D673" s="220" t="s">
        <v>137</v>
      </c>
      <c r="E673" s="43"/>
      <c r="F673" s="221" t="s">
        <v>1469</v>
      </c>
      <c r="G673" s="43"/>
      <c r="H673" s="43"/>
      <c r="I673" s="222"/>
      <c r="J673" s="43"/>
      <c r="K673" s="43"/>
      <c r="L673" s="47"/>
      <c r="M673" s="223"/>
      <c r="N673" s="224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20" t="s">
        <v>137</v>
      </c>
      <c r="AU673" s="20" t="s">
        <v>82</v>
      </c>
    </row>
    <row r="674" s="2" customFormat="1">
      <c r="A674" s="41"/>
      <c r="B674" s="42"/>
      <c r="C674" s="43"/>
      <c r="D674" s="225" t="s">
        <v>139</v>
      </c>
      <c r="E674" s="43"/>
      <c r="F674" s="226" t="s">
        <v>1470</v>
      </c>
      <c r="G674" s="43"/>
      <c r="H674" s="43"/>
      <c r="I674" s="222"/>
      <c r="J674" s="43"/>
      <c r="K674" s="43"/>
      <c r="L674" s="47"/>
      <c r="M674" s="223"/>
      <c r="N674" s="224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139</v>
      </c>
      <c r="AU674" s="20" t="s">
        <v>82</v>
      </c>
    </row>
    <row r="675" s="14" customFormat="1">
      <c r="A675" s="14"/>
      <c r="B675" s="237"/>
      <c r="C675" s="238"/>
      <c r="D675" s="220" t="s">
        <v>141</v>
      </c>
      <c r="E675" s="239" t="s">
        <v>19</v>
      </c>
      <c r="F675" s="240" t="s">
        <v>1471</v>
      </c>
      <c r="G675" s="238"/>
      <c r="H675" s="241">
        <v>6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141</v>
      </c>
      <c r="AU675" s="247" t="s">
        <v>82</v>
      </c>
      <c r="AV675" s="14" t="s">
        <v>82</v>
      </c>
      <c r="AW675" s="14" t="s">
        <v>33</v>
      </c>
      <c r="AX675" s="14" t="s">
        <v>80</v>
      </c>
      <c r="AY675" s="247" t="s">
        <v>128</v>
      </c>
    </row>
    <row r="676" s="2" customFormat="1" ht="24.15" customHeight="1">
      <c r="A676" s="41"/>
      <c r="B676" s="42"/>
      <c r="C676" s="270" t="s">
        <v>1472</v>
      </c>
      <c r="D676" s="270" t="s">
        <v>387</v>
      </c>
      <c r="E676" s="271" t="s">
        <v>1473</v>
      </c>
      <c r="F676" s="272" t="s">
        <v>1474</v>
      </c>
      <c r="G676" s="273" t="s">
        <v>134</v>
      </c>
      <c r="H676" s="274">
        <v>6</v>
      </c>
      <c r="I676" s="275"/>
      <c r="J676" s="276">
        <f>ROUND(I676*H676,2)</f>
        <v>0</v>
      </c>
      <c r="K676" s="272" t="s">
        <v>135</v>
      </c>
      <c r="L676" s="277"/>
      <c r="M676" s="278" t="s">
        <v>19</v>
      </c>
      <c r="N676" s="279" t="s">
        <v>43</v>
      </c>
      <c r="O676" s="87"/>
      <c r="P676" s="216">
        <f>O676*H676</f>
        <v>0</v>
      </c>
      <c r="Q676" s="216">
        <v>0.017999999999999999</v>
      </c>
      <c r="R676" s="216">
        <f>Q676*H676</f>
        <v>0.10799999999999999</v>
      </c>
      <c r="S676" s="216">
        <v>0</v>
      </c>
      <c r="T676" s="21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18" t="s">
        <v>390</v>
      </c>
      <c r="AT676" s="218" t="s">
        <v>387</v>
      </c>
      <c r="AU676" s="218" t="s">
        <v>82</v>
      </c>
      <c r="AY676" s="20" t="s">
        <v>128</v>
      </c>
      <c r="BE676" s="219">
        <f>IF(N676="základní",J676,0)</f>
        <v>0</v>
      </c>
      <c r="BF676" s="219">
        <f>IF(N676="snížená",J676,0)</f>
        <v>0</v>
      </c>
      <c r="BG676" s="219">
        <f>IF(N676="zákl. přenesená",J676,0)</f>
        <v>0</v>
      </c>
      <c r="BH676" s="219">
        <f>IF(N676="sníž. přenesená",J676,0)</f>
        <v>0</v>
      </c>
      <c r="BI676" s="219">
        <f>IF(N676="nulová",J676,0)</f>
        <v>0</v>
      </c>
      <c r="BJ676" s="20" t="s">
        <v>80</v>
      </c>
      <c r="BK676" s="219">
        <f>ROUND(I676*H676,2)</f>
        <v>0</v>
      </c>
      <c r="BL676" s="20" t="s">
        <v>147</v>
      </c>
      <c r="BM676" s="218" t="s">
        <v>1475</v>
      </c>
    </row>
    <row r="677" s="2" customFormat="1">
      <c r="A677" s="41"/>
      <c r="B677" s="42"/>
      <c r="C677" s="43"/>
      <c r="D677" s="220" t="s">
        <v>137</v>
      </c>
      <c r="E677" s="43"/>
      <c r="F677" s="221" t="s">
        <v>1474</v>
      </c>
      <c r="G677" s="43"/>
      <c r="H677" s="43"/>
      <c r="I677" s="222"/>
      <c r="J677" s="43"/>
      <c r="K677" s="43"/>
      <c r="L677" s="47"/>
      <c r="M677" s="223"/>
      <c r="N677" s="224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20" t="s">
        <v>137</v>
      </c>
      <c r="AU677" s="20" t="s">
        <v>82</v>
      </c>
    </row>
    <row r="678" s="2" customFormat="1" ht="16.5" customHeight="1">
      <c r="A678" s="41"/>
      <c r="B678" s="42"/>
      <c r="C678" s="270" t="s">
        <v>1476</v>
      </c>
      <c r="D678" s="270" t="s">
        <v>387</v>
      </c>
      <c r="E678" s="271" t="s">
        <v>1477</v>
      </c>
      <c r="F678" s="272" t="s">
        <v>1478</v>
      </c>
      <c r="G678" s="273" t="s">
        <v>134</v>
      </c>
      <c r="H678" s="274">
        <v>6</v>
      </c>
      <c r="I678" s="275"/>
      <c r="J678" s="276">
        <f>ROUND(I678*H678,2)</f>
        <v>0</v>
      </c>
      <c r="K678" s="272" t="s">
        <v>135</v>
      </c>
      <c r="L678" s="277"/>
      <c r="M678" s="278" t="s">
        <v>19</v>
      </c>
      <c r="N678" s="279" t="s">
        <v>43</v>
      </c>
      <c r="O678" s="87"/>
      <c r="P678" s="216">
        <f>O678*H678</f>
        <v>0</v>
      </c>
      <c r="Q678" s="216">
        <v>0.00020000000000000001</v>
      </c>
      <c r="R678" s="216">
        <f>Q678*H678</f>
        <v>0.0012000000000000001</v>
      </c>
      <c r="S678" s="216">
        <v>0</v>
      </c>
      <c r="T678" s="21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8" t="s">
        <v>390</v>
      </c>
      <c r="AT678" s="218" t="s">
        <v>387</v>
      </c>
      <c r="AU678" s="218" t="s">
        <v>82</v>
      </c>
      <c r="AY678" s="20" t="s">
        <v>128</v>
      </c>
      <c r="BE678" s="219">
        <f>IF(N678="základní",J678,0)</f>
        <v>0</v>
      </c>
      <c r="BF678" s="219">
        <f>IF(N678="snížená",J678,0)</f>
        <v>0</v>
      </c>
      <c r="BG678" s="219">
        <f>IF(N678="zákl. přenesená",J678,0)</f>
        <v>0</v>
      </c>
      <c r="BH678" s="219">
        <f>IF(N678="sníž. přenesená",J678,0)</f>
        <v>0</v>
      </c>
      <c r="BI678" s="219">
        <f>IF(N678="nulová",J678,0)</f>
        <v>0</v>
      </c>
      <c r="BJ678" s="20" t="s">
        <v>80</v>
      </c>
      <c r="BK678" s="219">
        <f>ROUND(I678*H678,2)</f>
        <v>0</v>
      </c>
      <c r="BL678" s="20" t="s">
        <v>147</v>
      </c>
      <c r="BM678" s="218" t="s">
        <v>1479</v>
      </c>
    </row>
    <row r="679" s="2" customFormat="1">
      <c r="A679" s="41"/>
      <c r="B679" s="42"/>
      <c r="C679" s="43"/>
      <c r="D679" s="220" t="s">
        <v>137</v>
      </c>
      <c r="E679" s="43"/>
      <c r="F679" s="221" t="s">
        <v>1478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137</v>
      </c>
      <c r="AU679" s="20" t="s">
        <v>82</v>
      </c>
    </row>
    <row r="680" s="2" customFormat="1" ht="33" customHeight="1">
      <c r="A680" s="41"/>
      <c r="B680" s="42"/>
      <c r="C680" s="270" t="s">
        <v>1480</v>
      </c>
      <c r="D680" s="270" t="s">
        <v>387</v>
      </c>
      <c r="E680" s="271" t="s">
        <v>1481</v>
      </c>
      <c r="F680" s="272" t="s">
        <v>1482</v>
      </c>
      <c r="G680" s="273" t="s">
        <v>134</v>
      </c>
      <c r="H680" s="274">
        <v>2</v>
      </c>
      <c r="I680" s="275"/>
      <c r="J680" s="276">
        <f>ROUND(I680*H680,2)</f>
        <v>0</v>
      </c>
      <c r="K680" s="272" t="s">
        <v>135</v>
      </c>
      <c r="L680" s="277"/>
      <c r="M680" s="278" t="s">
        <v>19</v>
      </c>
      <c r="N680" s="279" t="s">
        <v>43</v>
      </c>
      <c r="O680" s="87"/>
      <c r="P680" s="216">
        <f>O680*H680</f>
        <v>0</v>
      </c>
      <c r="Q680" s="216">
        <v>0.0018</v>
      </c>
      <c r="R680" s="216">
        <f>Q680*H680</f>
        <v>0.0035999999999999999</v>
      </c>
      <c r="S680" s="216">
        <v>0</v>
      </c>
      <c r="T680" s="217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18" t="s">
        <v>390</v>
      </c>
      <c r="AT680" s="218" t="s">
        <v>387</v>
      </c>
      <c r="AU680" s="218" t="s">
        <v>82</v>
      </c>
      <c r="AY680" s="20" t="s">
        <v>128</v>
      </c>
      <c r="BE680" s="219">
        <f>IF(N680="základní",J680,0)</f>
        <v>0</v>
      </c>
      <c r="BF680" s="219">
        <f>IF(N680="snížená",J680,0)</f>
        <v>0</v>
      </c>
      <c r="BG680" s="219">
        <f>IF(N680="zákl. přenesená",J680,0)</f>
        <v>0</v>
      </c>
      <c r="BH680" s="219">
        <f>IF(N680="sníž. přenesená",J680,0)</f>
        <v>0</v>
      </c>
      <c r="BI680" s="219">
        <f>IF(N680="nulová",J680,0)</f>
        <v>0</v>
      </c>
      <c r="BJ680" s="20" t="s">
        <v>80</v>
      </c>
      <c r="BK680" s="219">
        <f>ROUND(I680*H680,2)</f>
        <v>0</v>
      </c>
      <c r="BL680" s="20" t="s">
        <v>147</v>
      </c>
      <c r="BM680" s="218" t="s">
        <v>1483</v>
      </c>
    </row>
    <row r="681" s="2" customFormat="1">
      <c r="A681" s="41"/>
      <c r="B681" s="42"/>
      <c r="C681" s="43"/>
      <c r="D681" s="220" t="s">
        <v>137</v>
      </c>
      <c r="E681" s="43"/>
      <c r="F681" s="221" t="s">
        <v>1482</v>
      </c>
      <c r="G681" s="43"/>
      <c r="H681" s="43"/>
      <c r="I681" s="222"/>
      <c r="J681" s="43"/>
      <c r="K681" s="43"/>
      <c r="L681" s="47"/>
      <c r="M681" s="223"/>
      <c r="N681" s="224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20" t="s">
        <v>137</v>
      </c>
      <c r="AU681" s="20" t="s">
        <v>82</v>
      </c>
    </row>
    <row r="682" s="2" customFormat="1" ht="16.5" customHeight="1">
      <c r="A682" s="41"/>
      <c r="B682" s="42"/>
      <c r="C682" s="207" t="s">
        <v>1484</v>
      </c>
      <c r="D682" s="207" t="s">
        <v>131</v>
      </c>
      <c r="E682" s="208" t="s">
        <v>1485</v>
      </c>
      <c r="F682" s="209" t="s">
        <v>1486</v>
      </c>
      <c r="G682" s="210" t="s">
        <v>1374</v>
      </c>
      <c r="H682" s="211">
        <v>20</v>
      </c>
      <c r="I682" s="212"/>
      <c r="J682" s="213">
        <f>ROUND(I682*H682,2)</f>
        <v>0</v>
      </c>
      <c r="K682" s="209" t="s">
        <v>135</v>
      </c>
      <c r="L682" s="47"/>
      <c r="M682" s="214" t="s">
        <v>19</v>
      </c>
      <c r="N682" s="215" t="s">
        <v>43</v>
      </c>
      <c r="O682" s="87"/>
      <c r="P682" s="216">
        <f>O682*H682</f>
        <v>0</v>
      </c>
      <c r="Q682" s="216">
        <v>0</v>
      </c>
      <c r="R682" s="216">
        <f>Q682*H682</f>
        <v>0</v>
      </c>
      <c r="S682" s="216">
        <v>0.019460000000000002</v>
      </c>
      <c r="T682" s="217">
        <f>S682*H682</f>
        <v>0.38920000000000005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18" t="s">
        <v>147</v>
      </c>
      <c r="AT682" s="218" t="s">
        <v>131</v>
      </c>
      <c r="AU682" s="218" t="s">
        <v>82</v>
      </c>
      <c r="AY682" s="20" t="s">
        <v>128</v>
      </c>
      <c r="BE682" s="219">
        <f>IF(N682="základní",J682,0)</f>
        <v>0</v>
      </c>
      <c r="BF682" s="219">
        <f>IF(N682="snížená",J682,0)</f>
        <v>0</v>
      </c>
      <c r="BG682" s="219">
        <f>IF(N682="zákl. přenesená",J682,0)</f>
        <v>0</v>
      </c>
      <c r="BH682" s="219">
        <f>IF(N682="sníž. přenesená",J682,0)</f>
        <v>0</v>
      </c>
      <c r="BI682" s="219">
        <f>IF(N682="nulová",J682,0)</f>
        <v>0</v>
      </c>
      <c r="BJ682" s="20" t="s">
        <v>80</v>
      </c>
      <c r="BK682" s="219">
        <f>ROUND(I682*H682,2)</f>
        <v>0</v>
      </c>
      <c r="BL682" s="20" t="s">
        <v>147</v>
      </c>
      <c r="BM682" s="218" t="s">
        <v>1487</v>
      </c>
    </row>
    <row r="683" s="2" customFormat="1">
      <c r="A683" s="41"/>
      <c r="B683" s="42"/>
      <c r="C683" s="43"/>
      <c r="D683" s="220" t="s">
        <v>137</v>
      </c>
      <c r="E683" s="43"/>
      <c r="F683" s="221" t="s">
        <v>1488</v>
      </c>
      <c r="G683" s="43"/>
      <c r="H683" s="43"/>
      <c r="I683" s="222"/>
      <c r="J683" s="43"/>
      <c r="K683" s="43"/>
      <c r="L683" s="47"/>
      <c r="M683" s="223"/>
      <c r="N683" s="224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137</v>
      </c>
      <c r="AU683" s="20" t="s">
        <v>82</v>
      </c>
    </row>
    <row r="684" s="2" customFormat="1">
      <c r="A684" s="41"/>
      <c r="B684" s="42"/>
      <c r="C684" s="43"/>
      <c r="D684" s="225" t="s">
        <v>139</v>
      </c>
      <c r="E684" s="43"/>
      <c r="F684" s="226" t="s">
        <v>1489</v>
      </c>
      <c r="G684" s="43"/>
      <c r="H684" s="43"/>
      <c r="I684" s="222"/>
      <c r="J684" s="43"/>
      <c r="K684" s="43"/>
      <c r="L684" s="47"/>
      <c r="M684" s="223"/>
      <c r="N684" s="224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139</v>
      </c>
      <c r="AU684" s="20" t="s">
        <v>82</v>
      </c>
    </row>
    <row r="685" s="2" customFormat="1" ht="21.75" customHeight="1">
      <c r="A685" s="41"/>
      <c r="B685" s="42"/>
      <c r="C685" s="207" t="s">
        <v>1490</v>
      </c>
      <c r="D685" s="207" t="s">
        <v>131</v>
      </c>
      <c r="E685" s="208" t="s">
        <v>1491</v>
      </c>
      <c r="F685" s="209" t="s">
        <v>1492</v>
      </c>
      <c r="G685" s="210" t="s">
        <v>1374</v>
      </c>
      <c r="H685" s="211">
        <v>21</v>
      </c>
      <c r="I685" s="212"/>
      <c r="J685" s="213">
        <f>ROUND(I685*H685,2)</f>
        <v>0</v>
      </c>
      <c r="K685" s="209" t="s">
        <v>135</v>
      </c>
      <c r="L685" s="47"/>
      <c r="M685" s="214" t="s">
        <v>19</v>
      </c>
      <c r="N685" s="215" t="s">
        <v>43</v>
      </c>
      <c r="O685" s="87"/>
      <c r="P685" s="216">
        <f>O685*H685</f>
        <v>0</v>
      </c>
      <c r="Q685" s="216">
        <v>0.00173</v>
      </c>
      <c r="R685" s="216">
        <f>Q685*H685</f>
        <v>0.036330000000000001</v>
      </c>
      <c r="S685" s="216">
        <v>0</v>
      </c>
      <c r="T685" s="217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18" t="s">
        <v>147</v>
      </c>
      <c r="AT685" s="218" t="s">
        <v>131</v>
      </c>
      <c r="AU685" s="218" t="s">
        <v>82</v>
      </c>
      <c r="AY685" s="20" t="s">
        <v>128</v>
      </c>
      <c r="BE685" s="219">
        <f>IF(N685="základní",J685,0)</f>
        <v>0</v>
      </c>
      <c r="BF685" s="219">
        <f>IF(N685="snížená",J685,0)</f>
        <v>0</v>
      </c>
      <c r="BG685" s="219">
        <f>IF(N685="zákl. přenesená",J685,0)</f>
        <v>0</v>
      </c>
      <c r="BH685" s="219">
        <f>IF(N685="sníž. přenesená",J685,0)</f>
        <v>0</v>
      </c>
      <c r="BI685" s="219">
        <f>IF(N685="nulová",J685,0)</f>
        <v>0</v>
      </c>
      <c r="BJ685" s="20" t="s">
        <v>80</v>
      </c>
      <c r="BK685" s="219">
        <f>ROUND(I685*H685,2)</f>
        <v>0</v>
      </c>
      <c r="BL685" s="20" t="s">
        <v>147</v>
      </c>
      <c r="BM685" s="218" t="s">
        <v>1493</v>
      </c>
    </row>
    <row r="686" s="2" customFormat="1">
      <c r="A686" s="41"/>
      <c r="B686" s="42"/>
      <c r="C686" s="43"/>
      <c r="D686" s="220" t="s">
        <v>137</v>
      </c>
      <c r="E686" s="43"/>
      <c r="F686" s="221" t="s">
        <v>1494</v>
      </c>
      <c r="G686" s="43"/>
      <c r="H686" s="43"/>
      <c r="I686" s="222"/>
      <c r="J686" s="43"/>
      <c r="K686" s="43"/>
      <c r="L686" s="47"/>
      <c r="M686" s="223"/>
      <c r="N686" s="224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137</v>
      </c>
      <c r="AU686" s="20" t="s">
        <v>82</v>
      </c>
    </row>
    <row r="687" s="2" customFormat="1">
      <c r="A687" s="41"/>
      <c r="B687" s="42"/>
      <c r="C687" s="43"/>
      <c r="D687" s="225" t="s">
        <v>139</v>
      </c>
      <c r="E687" s="43"/>
      <c r="F687" s="226" t="s">
        <v>1495</v>
      </c>
      <c r="G687" s="43"/>
      <c r="H687" s="43"/>
      <c r="I687" s="222"/>
      <c r="J687" s="43"/>
      <c r="K687" s="43"/>
      <c r="L687" s="47"/>
      <c r="M687" s="223"/>
      <c r="N687" s="22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20" t="s">
        <v>139</v>
      </c>
      <c r="AU687" s="20" t="s">
        <v>82</v>
      </c>
    </row>
    <row r="688" s="13" customFormat="1">
      <c r="A688" s="13"/>
      <c r="B688" s="227"/>
      <c r="C688" s="228"/>
      <c r="D688" s="220" t="s">
        <v>141</v>
      </c>
      <c r="E688" s="229" t="s">
        <v>19</v>
      </c>
      <c r="F688" s="230" t="s">
        <v>1496</v>
      </c>
      <c r="G688" s="228"/>
      <c r="H688" s="229" t="s">
        <v>19</v>
      </c>
      <c r="I688" s="231"/>
      <c r="J688" s="228"/>
      <c r="K688" s="228"/>
      <c r="L688" s="232"/>
      <c r="M688" s="233"/>
      <c r="N688" s="234"/>
      <c r="O688" s="234"/>
      <c r="P688" s="234"/>
      <c r="Q688" s="234"/>
      <c r="R688" s="234"/>
      <c r="S688" s="234"/>
      <c r="T688" s="235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6" t="s">
        <v>141</v>
      </c>
      <c r="AU688" s="236" t="s">
        <v>82</v>
      </c>
      <c r="AV688" s="13" t="s">
        <v>80</v>
      </c>
      <c r="AW688" s="13" t="s">
        <v>33</v>
      </c>
      <c r="AX688" s="13" t="s">
        <v>72</v>
      </c>
      <c r="AY688" s="236" t="s">
        <v>128</v>
      </c>
    </row>
    <row r="689" s="14" customFormat="1">
      <c r="A689" s="14"/>
      <c r="B689" s="237"/>
      <c r="C689" s="238"/>
      <c r="D689" s="220" t="s">
        <v>141</v>
      </c>
      <c r="E689" s="239" t="s">
        <v>19</v>
      </c>
      <c r="F689" s="240" t="s">
        <v>1497</v>
      </c>
      <c r="G689" s="238"/>
      <c r="H689" s="241">
        <v>6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7" t="s">
        <v>141</v>
      </c>
      <c r="AU689" s="247" t="s">
        <v>82</v>
      </c>
      <c r="AV689" s="14" t="s">
        <v>82</v>
      </c>
      <c r="AW689" s="14" t="s">
        <v>33</v>
      </c>
      <c r="AX689" s="14" t="s">
        <v>72</v>
      </c>
      <c r="AY689" s="247" t="s">
        <v>128</v>
      </c>
    </row>
    <row r="690" s="13" customFormat="1">
      <c r="A690" s="13"/>
      <c r="B690" s="227"/>
      <c r="C690" s="228"/>
      <c r="D690" s="220" t="s">
        <v>141</v>
      </c>
      <c r="E690" s="229" t="s">
        <v>19</v>
      </c>
      <c r="F690" s="230" t="s">
        <v>1498</v>
      </c>
      <c r="G690" s="228"/>
      <c r="H690" s="229" t="s">
        <v>19</v>
      </c>
      <c r="I690" s="231"/>
      <c r="J690" s="228"/>
      <c r="K690" s="228"/>
      <c r="L690" s="232"/>
      <c r="M690" s="233"/>
      <c r="N690" s="234"/>
      <c r="O690" s="234"/>
      <c r="P690" s="234"/>
      <c r="Q690" s="234"/>
      <c r="R690" s="234"/>
      <c r="S690" s="234"/>
      <c r="T690" s="23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6" t="s">
        <v>141</v>
      </c>
      <c r="AU690" s="236" t="s">
        <v>82</v>
      </c>
      <c r="AV690" s="13" t="s">
        <v>80</v>
      </c>
      <c r="AW690" s="13" t="s">
        <v>33</v>
      </c>
      <c r="AX690" s="13" t="s">
        <v>72</v>
      </c>
      <c r="AY690" s="236" t="s">
        <v>128</v>
      </c>
    </row>
    <row r="691" s="14" customFormat="1">
      <c r="A691" s="14"/>
      <c r="B691" s="237"/>
      <c r="C691" s="238"/>
      <c r="D691" s="220" t="s">
        <v>141</v>
      </c>
      <c r="E691" s="239" t="s">
        <v>19</v>
      </c>
      <c r="F691" s="240" t="s">
        <v>1499</v>
      </c>
      <c r="G691" s="238"/>
      <c r="H691" s="241">
        <v>9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7" t="s">
        <v>141</v>
      </c>
      <c r="AU691" s="247" t="s">
        <v>82</v>
      </c>
      <c r="AV691" s="14" t="s">
        <v>82</v>
      </c>
      <c r="AW691" s="14" t="s">
        <v>33</v>
      </c>
      <c r="AX691" s="14" t="s">
        <v>72</v>
      </c>
      <c r="AY691" s="247" t="s">
        <v>128</v>
      </c>
    </row>
    <row r="692" s="14" customFormat="1">
      <c r="A692" s="14"/>
      <c r="B692" s="237"/>
      <c r="C692" s="238"/>
      <c r="D692" s="220" t="s">
        <v>141</v>
      </c>
      <c r="E692" s="239" t="s">
        <v>19</v>
      </c>
      <c r="F692" s="240" t="s">
        <v>1500</v>
      </c>
      <c r="G692" s="238"/>
      <c r="H692" s="241">
        <v>5</v>
      </c>
      <c r="I692" s="242"/>
      <c r="J692" s="238"/>
      <c r="K692" s="238"/>
      <c r="L692" s="243"/>
      <c r="M692" s="244"/>
      <c r="N692" s="245"/>
      <c r="O692" s="245"/>
      <c r="P692" s="245"/>
      <c r="Q692" s="245"/>
      <c r="R692" s="245"/>
      <c r="S692" s="245"/>
      <c r="T692" s="24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7" t="s">
        <v>141</v>
      </c>
      <c r="AU692" s="247" t="s">
        <v>82</v>
      </c>
      <c r="AV692" s="14" t="s">
        <v>82</v>
      </c>
      <c r="AW692" s="14" t="s">
        <v>33</v>
      </c>
      <c r="AX692" s="14" t="s">
        <v>72</v>
      </c>
      <c r="AY692" s="247" t="s">
        <v>128</v>
      </c>
    </row>
    <row r="693" s="14" customFormat="1">
      <c r="A693" s="14"/>
      <c r="B693" s="237"/>
      <c r="C693" s="238"/>
      <c r="D693" s="220" t="s">
        <v>141</v>
      </c>
      <c r="E693" s="239" t="s">
        <v>19</v>
      </c>
      <c r="F693" s="240" t="s">
        <v>1501</v>
      </c>
      <c r="G693" s="238"/>
      <c r="H693" s="241">
        <v>1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7" t="s">
        <v>141</v>
      </c>
      <c r="AU693" s="247" t="s">
        <v>82</v>
      </c>
      <c r="AV693" s="14" t="s">
        <v>82</v>
      </c>
      <c r="AW693" s="14" t="s">
        <v>33</v>
      </c>
      <c r="AX693" s="14" t="s">
        <v>72</v>
      </c>
      <c r="AY693" s="247" t="s">
        <v>128</v>
      </c>
    </row>
    <row r="694" s="15" customFormat="1">
      <c r="A694" s="15"/>
      <c r="B694" s="248"/>
      <c r="C694" s="249"/>
      <c r="D694" s="220" t="s">
        <v>141</v>
      </c>
      <c r="E694" s="250" t="s">
        <v>19</v>
      </c>
      <c r="F694" s="251" t="s">
        <v>150</v>
      </c>
      <c r="G694" s="249"/>
      <c r="H694" s="252">
        <v>21</v>
      </c>
      <c r="I694" s="253"/>
      <c r="J694" s="249"/>
      <c r="K694" s="249"/>
      <c r="L694" s="254"/>
      <c r="M694" s="255"/>
      <c r="N694" s="256"/>
      <c r="O694" s="256"/>
      <c r="P694" s="256"/>
      <c r="Q694" s="256"/>
      <c r="R694" s="256"/>
      <c r="S694" s="256"/>
      <c r="T694" s="257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58" t="s">
        <v>141</v>
      </c>
      <c r="AU694" s="258" t="s">
        <v>82</v>
      </c>
      <c r="AV694" s="15" t="s">
        <v>129</v>
      </c>
      <c r="AW694" s="15" t="s">
        <v>33</v>
      </c>
      <c r="AX694" s="15" t="s">
        <v>80</v>
      </c>
      <c r="AY694" s="258" t="s">
        <v>128</v>
      </c>
    </row>
    <row r="695" s="2" customFormat="1" ht="24.15" customHeight="1">
      <c r="A695" s="41"/>
      <c r="B695" s="42"/>
      <c r="C695" s="270" t="s">
        <v>1502</v>
      </c>
      <c r="D695" s="270" t="s">
        <v>387</v>
      </c>
      <c r="E695" s="271" t="s">
        <v>1503</v>
      </c>
      <c r="F695" s="272" t="s">
        <v>1504</v>
      </c>
      <c r="G695" s="273" t="s">
        <v>134</v>
      </c>
      <c r="H695" s="274">
        <v>14</v>
      </c>
      <c r="I695" s="275"/>
      <c r="J695" s="276">
        <f>ROUND(I695*H695,2)</f>
        <v>0</v>
      </c>
      <c r="K695" s="272" t="s">
        <v>353</v>
      </c>
      <c r="L695" s="277"/>
      <c r="M695" s="278" t="s">
        <v>19</v>
      </c>
      <c r="N695" s="279" t="s">
        <v>43</v>
      </c>
      <c r="O695" s="87"/>
      <c r="P695" s="216">
        <f>O695*H695</f>
        <v>0</v>
      </c>
      <c r="Q695" s="216">
        <v>0.0089999999999999993</v>
      </c>
      <c r="R695" s="216">
        <f>Q695*H695</f>
        <v>0.126</v>
      </c>
      <c r="S695" s="216">
        <v>0</v>
      </c>
      <c r="T695" s="217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18" t="s">
        <v>390</v>
      </c>
      <c r="AT695" s="218" t="s">
        <v>387</v>
      </c>
      <c r="AU695" s="218" t="s">
        <v>82</v>
      </c>
      <c r="AY695" s="20" t="s">
        <v>128</v>
      </c>
      <c r="BE695" s="219">
        <f>IF(N695="základní",J695,0)</f>
        <v>0</v>
      </c>
      <c r="BF695" s="219">
        <f>IF(N695="snížená",J695,0)</f>
        <v>0</v>
      </c>
      <c r="BG695" s="219">
        <f>IF(N695="zákl. přenesená",J695,0)</f>
        <v>0</v>
      </c>
      <c r="BH695" s="219">
        <f>IF(N695="sníž. přenesená",J695,0)</f>
        <v>0</v>
      </c>
      <c r="BI695" s="219">
        <f>IF(N695="nulová",J695,0)</f>
        <v>0</v>
      </c>
      <c r="BJ695" s="20" t="s">
        <v>80</v>
      </c>
      <c r="BK695" s="219">
        <f>ROUND(I695*H695,2)</f>
        <v>0</v>
      </c>
      <c r="BL695" s="20" t="s">
        <v>147</v>
      </c>
      <c r="BM695" s="218" t="s">
        <v>1505</v>
      </c>
    </row>
    <row r="696" s="2" customFormat="1">
      <c r="A696" s="41"/>
      <c r="B696" s="42"/>
      <c r="C696" s="43"/>
      <c r="D696" s="220" t="s">
        <v>137</v>
      </c>
      <c r="E696" s="43"/>
      <c r="F696" s="221" t="s">
        <v>1504</v>
      </c>
      <c r="G696" s="43"/>
      <c r="H696" s="43"/>
      <c r="I696" s="222"/>
      <c r="J696" s="43"/>
      <c r="K696" s="43"/>
      <c r="L696" s="47"/>
      <c r="M696" s="223"/>
      <c r="N696" s="224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20" t="s">
        <v>137</v>
      </c>
      <c r="AU696" s="20" t="s">
        <v>82</v>
      </c>
    </row>
    <row r="697" s="14" customFormat="1">
      <c r="A697" s="14"/>
      <c r="B697" s="237"/>
      <c r="C697" s="238"/>
      <c r="D697" s="220" t="s">
        <v>141</v>
      </c>
      <c r="E697" s="239" t="s">
        <v>19</v>
      </c>
      <c r="F697" s="240" t="s">
        <v>1499</v>
      </c>
      <c r="G697" s="238"/>
      <c r="H697" s="241">
        <v>9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7" t="s">
        <v>141</v>
      </c>
      <c r="AU697" s="247" t="s">
        <v>82</v>
      </c>
      <c r="AV697" s="14" t="s">
        <v>82</v>
      </c>
      <c r="AW697" s="14" t="s">
        <v>33</v>
      </c>
      <c r="AX697" s="14" t="s">
        <v>72</v>
      </c>
      <c r="AY697" s="247" t="s">
        <v>128</v>
      </c>
    </row>
    <row r="698" s="14" customFormat="1">
      <c r="A698" s="14"/>
      <c r="B698" s="237"/>
      <c r="C698" s="238"/>
      <c r="D698" s="220" t="s">
        <v>141</v>
      </c>
      <c r="E698" s="239" t="s">
        <v>19</v>
      </c>
      <c r="F698" s="240" t="s">
        <v>1500</v>
      </c>
      <c r="G698" s="238"/>
      <c r="H698" s="241">
        <v>5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7" t="s">
        <v>141</v>
      </c>
      <c r="AU698" s="247" t="s">
        <v>82</v>
      </c>
      <c r="AV698" s="14" t="s">
        <v>82</v>
      </c>
      <c r="AW698" s="14" t="s">
        <v>33</v>
      </c>
      <c r="AX698" s="14" t="s">
        <v>72</v>
      </c>
      <c r="AY698" s="247" t="s">
        <v>128</v>
      </c>
    </row>
    <row r="699" s="15" customFormat="1">
      <c r="A699" s="15"/>
      <c r="B699" s="248"/>
      <c r="C699" s="249"/>
      <c r="D699" s="220" t="s">
        <v>141</v>
      </c>
      <c r="E699" s="250" t="s">
        <v>19</v>
      </c>
      <c r="F699" s="251" t="s">
        <v>150</v>
      </c>
      <c r="G699" s="249"/>
      <c r="H699" s="252">
        <v>14</v>
      </c>
      <c r="I699" s="253"/>
      <c r="J699" s="249"/>
      <c r="K699" s="249"/>
      <c r="L699" s="254"/>
      <c r="M699" s="255"/>
      <c r="N699" s="256"/>
      <c r="O699" s="256"/>
      <c r="P699" s="256"/>
      <c r="Q699" s="256"/>
      <c r="R699" s="256"/>
      <c r="S699" s="256"/>
      <c r="T699" s="257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58" t="s">
        <v>141</v>
      </c>
      <c r="AU699" s="258" t="s">
        <v>82</v>
      </c>
      <c r="AV699" s="15" t="s">
        <v>129</v>
      </c>
      <c r="AW699" s="15" t="s">
        <v>33</v>
      </c>
      <c r="AX699" s="15" t="s">
        <v>80</v>
      </c>
      <c r="AY699" s="258" t="s">
        <v>128</v>
      </c>
    </row>
    <row r="700" s="2" customFormat="1" ht="24.15" customHeight="1">
      <c r="A700" s="41"/>
      <c r="B700" s="42"/>
      <c r="C700" s="270" t="s">
        <v>1506</v>
      </c>
      <c r="D700" s="270" t="s">
        <v>387</v>
      </c>
      <c r="E700" s="271" t="s">
        <v>1507</v>
      </c>
      <c r="F700" s="272" t="s">
        <v>1508</v>
      </c>
      <c r="G700" s="273" t="s">
        <v>134</v>
      </c>
      <c r="H700" s="274">
        <v>1</v>
      </c>
      <c r="I700" s="275"/>
      <c r="J700" s="276">
        <f>ROUND(I700*H700,2)</f>
        <v>0</v>
      </c>
      <c r="K700" s="272" t="s">
        <v>353</v>
      </c>
      <c r="L700" s="277"/>
      <c r="M700" s="278" t="s">
        <v>19</v>
      </c>
      <c r="N700" s="279" t="s">
        <v>43</v>
      </c>
      <c r="O700" s="87"/>
      <c r="P700" s="216">
        <f>O700*H700</f>
        <v>0</v>
      </c>
      <c r="Q700" s="216">
        <v>0.012</v>
      </c>
      <c r="R700" s="216">
        <f>Q700*H700</f>
        <v>0.012</v>
      </c>
      <c r="S700" s="216">
        <v>0</v>
      </c>
      <c r="T700" s="217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18" t="s">
        <v>390</v>
      </c>
      <c r="AT700" s="218" t="s">
        <v>387</v>
      </c>
      <c r="AU700" s="218" t="s">
        <v>82</v>
      </c>
      <c r="AY700" s="20" t="s">
        <v>128</v>
      </c>
      <c r="BE700" s="219">
        <f>IF(N700="základní",J700,0)</f>
        <v>0</v>
      </c>
      <c r="BF700" s="219">
        <f>IF(N700="snížená",J700,0)</f>
        <v>0</v>
      </c>
      <c r="BG700" s="219">
        <f>IF(N700="zákl. přenesená",J700,0)</f>
        <v>0</v>
      </c>
      <c r="BH700" s="219">
        <f>IF(N700="sníž. přenesená",J700,0)</f>
        <v>0</v>
      </c>
      <c r="BI700" s="219">
        <f>IF(N700="nulová",J700,0)</f>
        <v>0</v>
      </c>
      <c r="BJ700" s="20" t="s">
        <v>80</v>
      </c>
      <c r="BK700" s="219">
        <f>ROUND(I700*H700,2)</f>
        <v>0</v>
      </c>
      <c r="BL700" s="20" t="s">
        <v>147</v>
      </c>
      <c r="BM700" s="218" t="s">
        <v>1509</v>
      </c>
    </row>
    <row r="701" s="2" customFormat="1">
      <c r="A701" s="41"/>
      <c r="B701" s="42"/>
      <c r="C701" s="43"/>
      <c r="D701" s="220" t="s">
        <v>137</v>
      </c>
      <c r="E701" s="43"/>
      <c r="F701" s="221" t="s">
        <v>1508</v>
      </c>
      <c r="G701" s="43"/>
      <c r="H701" s="43"/>
      <c r="I701" s="222"/>
      <c r="J701" s="43"/>
      <c r="K701" s="43"/>
      <c r="L701" s="47"/>
      <c r="M701" s="223"/>
      <c r="N701" s="224"/>
      <c r="O701" s="87"/>
      <c r="P701" s="87"/>
      <c r="Q701" s="87"/>
      <c r="R701" s="87"/>
      <c r="S701" s="87"/>
      <c r="T701" s="88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T701" s="20" t="s">
        <v>137</v>
      </c>
      <c r="AU701" s="20" t="s">
        <v>82</v>
      </c>
    </row>
    <row r="702" s="14" customFormat="1">
      <c r="A702" s="14"/>
      <c r="B702" s="237"/>
      <c r="C702" s="238"/>
      <c r="D702" s="220" t="s">
        <v>141</v>
      </c>
      <c r="E702" s="239" t="s">
        <v>19</v>
      </c>
      <c r="F702" s="240" t="s">
        <v>1501</v>
      </c>
      <c r="G702" s="238"/>
      <c r="H702" s="241">
        <v>1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141</v>
      </c>
      <c r="AU702" s="247" t="s">
        <v>82</v>
      </c>
      <c r="AV702" s="14" t="s">
        <v>82</v>
      </c>
      <c r="AW702" s="14" t="s">
        <v>33</v>
      </c>
      <c r="AX702" s="14" t="s">
        <v>80</v>
      </c>
      <c r="AY702" s="247" t="s">
        <v>128</v>
      </c>
    </row>
    <row r="703" s="2" customFormat="1" ht="16.5" customHeight="1">
      <c r="A703" s="41"/>
      <c r="B703" s="42"/>
      <c r="C703" s="270" t="s">
        <v>1510</v>
      </c>
      <c r="D703" s="270" t="s">
        <v>387</v>
      </c>
      <c r="E703" s="271" t="s">
        <v>1511</v>
      </c>
      <c r="F703" s="272" t="s">
        <v>1512</v>
      </c>
      <c r="G703" s="273" t="s">
        <v>1457</v>
      </c>
      <c r="H703" s="274">
        <v>21</v>
      </c>
      <c r="I703" s="275"/>
      <c r="J703" s="276">
        <f>ROUND(I703*H703,2)</f>
        <v>0</v>
      </c>
      <c r="K703" s="272" t="s">
        <v>135</v>
      </c>
      <c r="L703" s="277"/>
      <c r="M703" s="278" t="s">
        <v>19</v>
      </c>
      <c r="N703" s="279" t="s">
        <v>43</v>
      </c>
      <c r="O703" s="87"/>
      <c r="P703" s="216">
        <f>O703*H703</f>
        <v>0</v>
      </c>
      <c r="Q703" s="216">
        <v>0.00050000000000000001</v>
      </c>
      <c r="R703" s="216">
        <f>Q703*H703</f>
        <v>0.010500000000000001</v>
      </c>
      <c r="S703" s="216">
        <v>0</v>
      </c>
      <c r="T703" s="217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18" t="s">
        <v>390</v>
      </c>
      <c r="AT703" s="218" t="s">
        <v>387</v>
      </c>
      <c r="AU703" s="218" t="s">
        <v>82</v>
      </c>
      <c r="AY703" s="20" t="s">
        <v>128</v>
      </c>
      <c r="BE703" s="219">
        <f>IF(N703="základní",J703,0)</f>
        <v>0</v>
      </c>
      <c r="BF703" s="219">
        <f>IF(N703="snížená",J703,0)</f>
        <v>0</v>
      </c>
      <c r="BG703" s="219">
        <f>IF(N703="zákl. přenesená",J703,0)</f>
        <v>0</v>
      </c>
      <c r="BH703" s="219">
        <f>IF(N703="sníž. přenesená",J703,0)</f>
        <v>0</v>
      </c>
      <c r="BI703" s="219">
        <f>IF(N703="nulová",J703,0)</f>
        <v>0</v>
      </c>
      <c r="BJ703" s="20" t="s">
        <v>80</v>
      </c>
      <c r="BK703" s="219">
        <f>ROUND(I703*H703,2)</f>
        <v>0</v>
      </c>
      <c r="BL703" s="20" t="s">
        <v>147</v>
      </c>
      <c r="BM703" s="218" t="s">
        <v>1513</v>
      </c>
    </row>
    <row r="704" s="2" customFormat="1">
      <c r="A704" s="41"/>
      <c r="B704" s="42"/>
      <c r="C704" s="43"/>
      <c r="D704" s="220" t="s">
        <v>137</v>
      </c>
      <c r="E704" s="43"/>
      <c r="F704" s="221" t="s">
        <v>1512</v>
      </c>
      <c r="G704" s="43"/>
      <c r="H704" s="43"/>
      <c r="I704" s="222"/>
      <c r="J704" s="43"/>
      <c r="K704" s="43"/>
      <c r="L704" s="47"/>
      <c r="M704" s="223"/>
      <c r="N704" s="224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137</v>
      </c>
      <c r="AU704" s="20" t="s">
        <v>82</v>
      </c>
    </row>
    <row r="705" s="2" customFormat="1" ht="16.5" customHeight="1">
      <c r="A705" s="41"/>
      <c r="B705" s="42"/>
      <c r="C705" s="207" t="s">
        <v>1514</v>
      </c>
      <c r="D705" s="207" t="s">
        <v>131</v>
      </c>
      <c r="E705" s="208" t="s">
        <v>1515</v>
      </c>
      <c r="F705" s="209" t="s">
        <v>1516</v>
      </c>
      <c r="G705" s="210" t="s">
        <v>1374</v>
      </c>
      <c r="H705" s="211">
        <v>1</v>
      </c>
      <c r="I705" s="212"/>
      <c r="J705" s="213">
        <f>ROUND(I705*H705,2)</f>
        <v>0</v>
      </c>
      <c r="K705" s="209" t="s">
        <v>135</v>
      </c>
      <c r="L705" s="47"/>
      <c r="M705" s="214" t="s">
        <v>19</v>
      </c>
      <c r="N705" s="215" t="s">
        <v>43</v>
      </c>
      <c r="O705" s="87"/>
      <c r="P705" s="216">
        <f>O705*H705</f>
        <v>0</v>
      </c>
      <c r="Q705" s="216">
        <v>0</v>
      </c>
      <c r="R705" s="216">
        <f>Q705*H705</f>
        <v>0</v>
      </c>
      <c r="S705" s="216">
        <v>0.032899999999999999</v>
      </c>
      <c r="T705" s="217">
        <f>S705*H705</f>
        <v>0.032899999999999999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18" t="s">
        <v>147</v>
      </c>
      <c r="AT705" s="218" t="s">
        <v>131</v>
      </c>
      <c r="AU705" s="218" t="s">
        <v>82</v>
      </c>
      <c r="AY705" s="20" t="s">
        <v>128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20" t="s">
        <v>80</v>
      </c>
      <c r="BK705" s="219">
        <f>ROUND(I705*H705,2)</f>
        <v>0</v>
      </c>
      <c r="BL705" s="20" t="s">
        <v>147</v>
      </c>
      <c r="BM705" s="218" t="s">
        <v>1517</v>
      </c>
    </row>
    <row r="706" s="2" customFormat="1">
      <c r="A706" s="41"/>
      <c r="B706" s="42"/>
      <c r="C706" s="43"/>
      <c r="D706" s="220" t="s">
        <v>137</v>
      </c>
      <c r="E706" s="43"/>
      <c r="F706" s="221" t="s">
        <v>1516</v>
      </c>
      <c r="G706" s="43"/>
      <c r="H706" s="43"/>
      <c r="I706" s="222"/>
      <c r="J706" s="43"/>
      <c r="K706" s="43"/>
      <c r="L706" s="47"/>
      <c r="M706" s="223"/>
      <c r="N706" s="22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137</v>
      </c>
      <c r="AU706" s="20" t="s">
        <v>82</v>
      </c>
    </row>
    <row r="707" s="2" customFormat="1">
      <c r="A707" s="41"/>
      <c r="B707" s="42"/>
      <c r="C707" s="43"/>
      <c r="D707" s="225" t="s">
        <v>139</v>
      </c>
      <c r="E707" s="43"/>
      <c r="F707" s="226" t="s">
        <v>1518</v>
      </c>
      <c r="G707" s="43"/>
      <c r="H707" s="43"/>
      <c r="I707" s="222"/>
      <c r="J707" s="43"/>
      <c r="K707" s="43"/>
      <c r="L707" s="47"/>
      <c r="M707" s="223"/>
      <c r="N707" s="224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20" t="s">
        <v>139</v>
      </c>
      <c r="AU707" s="20" t="s">
        <v>82</v>
      </c>
    </row>
    <row r="708" s="2" customFormat="1" ht="16.5" customHeight="1">
      <c r="A708" s="41"/>
      <c r="B708" s="42"/>
      <c r="C708" s="207" t="s">
        <v>1519</v>
      </c>
      <c r="D708" s="207" t="s">
        <v>131</v>
      </c>
      <c r="E708" s="208" t="s">
        <v>1520</v>
      </c>
      <c r="F708" s="209" t="s">
        <v>1521</v>
      </c>
      <c r="G708" s="210" t="s">
        <v>1374</v>
      </c>
      <c r="H708" s="211">
        <v>2</v>
      </c>
      <c r="I708" s="212"/>
      <c r="J708" s="213">
        <f>ROUND(I708*H708,2)</f>
        <v>0</v>
      </c>
      <c r="K708" s="209" t="s">
        <v>135</v>
      </c>
      <c r="L708" s="47"/>
      <c r="M708" s="214" t="s">
        <v>19</v>
      </c>
      <c r="N708" s="215" t="s">
        <v>43</v>
      </c>
      <c r="O708" s="87"/>
      <c r="P708" s="216">
        <f>O708*H708</f>
        <v>0</v>
      </c>
      <c r="Q708" s="216">
        <v>0.0058300000000000001</v>
      </c>
      <c r="R708" s="216">
        <f>Q708*H708</f>
        <v>0.01166</v>
      </c>
      <c r="S708" s="216">
        <v>0</v>
      </c>
      <c r="T708" s="217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18" t="s">
        <v>147</v>
      </c>
      <c r="AT708" s="218" t="s">
        <v>131</v>
      </c>
      <c r="AU708" s="218" t="s">
        <v>82</v>
      </c>
      <c r="AY708" s="20" t="s">
        <v>128</v>
      </c>
      <c r="BE708" s="219">
        <f>IF(N708="základní",J708,0)</f>
        <v>0</v>
      </c>
      <c r="BF708" s="219">
        <f>IF(N708="snížená",J708,0)</f>
        <v>0</v>
      </c>
      <c r="BG708" s="219">
        <f>IF(N708="zákl. přenesená",J708,0)</f>
        <v>0</v>
      </c>
      <c r="BH708" s="219">
        <f>IF(N708="sníž. přenesená",J708,0)</f>
        <v>0</v>
      </c>
      <c r="BI708" s="219">
        <f>IF(N708="nulová",J708,0)</f>
        <v>0</v>
      </c>
      <c r="BJ708" s="20" t="s">
        <v>80</v>
      </c>
      <c r="BK708" s="219">
        <f>ROUND(I708*H708,2)</f>
        <v>0</v>
      </c>
      <c r="BL708" s="20" t="s">
        <v>147</v>
      </c>
      <c r="BM708" s="218" t="s">
        <v>1522</v>
      </c>
    </row>
    <row r="709" s="2" customFormat="1">
      <c r="A709" s="41"/>
      <c r="B709" s="42"/>
      <c r="C709" s="43"/>
      <c r="D709" s="220" t="s">
        <v>137</v>
      </c>
      <c r="E709" s="43"/>
      <c r="F709" s="221" t="s">
        <v>1523</v>
      </c>
      <c r="G709" s="43"/>
      <c r="H709" s="43"/>
      <c r="I709" s="222"/>
      <c r="J709" s="43"/>
      <c r="K709" s="43"/>
      <c r="L709" s="47"/>
      <c r="M709" s="223"/>
      <c r="N709" s="224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137</v>
      </c>
      <c r="AU709" s="20" t="s">
        <v>82</v>
      </c>
    </row>
    <row r="710" s="2" customFormat="1">
      <c r="A710" s="41"/>
      <c r="B710" s="42"/>
      <c r="C710" s="43"/>
      <c r="D710" s="225" t="s">
        <v>139</v>
      </c>
      <c r="E710" s="43"/>
      <c r="F710" s="226" t="s">
        <v>1524</v>
      </c>
      <c r="G710" s="43"/>
      <c r="H710" s="43"/>
      <c r="I710" s="222"/>
      <c r="J710" s="43"/>
      <c r="K710" s="43"/>
      <c r="L710" s="47"/>
      <c r="M710" s="223"/>
      <c r="N710" s="224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T710" s="20" t="s">
        <v>139</v>
      </c>
      <c r="AU710" s="20" t="s">
        <v>82</v>
      </c>
    </row>
    <row r="711" s="14" customFormat="1">
      <c r="A711" s="14"/>
      <c r="B711" s="237"/>
      <c r="C711" s="238"/>
      <c r="D711" s="220" t="s">
        <v>141</v>
      </c>
      <c r="E711" s="239" t="s">
        <v>19</v>
      </c>
      <c r="F711" s="240" t="s">
        <v>1525</v>
      </c>
      <c r="G711" s="238"/>
      <c r="H711" s="241">
        <v>1</v>
      </c>
      <c r="I711" s="242"/>
      <c r="J711" s="238"/>
      <c r="K711" s="238"/>
      <c r="L711" s="243"/>
      <c r="M711" s="244"/>
      <c r="N711" s="245"/>
      <c r="O711" s="245"/>
      <c r="P711" s="245"/>
      <c r="Q711" s="245"/>
      <c r="R711" s="245"/>
      <c r="S711" s="245"/>
      <c r="T711" s="24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7" t="s">
        <v>141</v>
      </c>
      <c r="AU711" s="247" t="s">
        <v>82</v>
      </c>
      <c r="AV711" s="14" t="s">
        <v>82</v>
      </c>
      <c r="AW711" s="14" t="s">
        <v>33</v>
      </c>
      <c r="AX711" s="14" t="s">
        <v>72</v>
      </c>
      <c r="AY711" s="247" t="s">
        <v>128</v>
      </c>
    </row>
    <row r="712" s="14" customFormat="1">
      <c r="A712" s="14"/>
      <c r="B712" s="237"/>
      <c r="C712" s="238"/>
      <c r="D712" s="220" t="s">
        <v>141</v>
      </c>
      <c r="E712" s="239" t="s">
        <v>19</v>
      </c>
      <c r="F712" s="240" t="s">
        <v>1526</v>
      </c>
      <c r="G712" s="238"/>
      <c r="H712" s="241">
        <v>1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7" t="s">
        <v>141</v>
      </c>
      <c r="AU712" s="247" t="s">
        <v>82</v>
      </c>
      <c r="AV712" s="14" t="s">
        <v>82</v>
      </c>
      <c r="AW712" s="14" t="s">
        <v>33</v>
      </c>
      <c r="AX712" s="14" t="s">
        <v>72</v>
      </c>
      <c r="AY712" s="247" t="s">
        <v>128</v>
      </c>
    </row>
    <row r="713" s="15" customFormat="1">
      <c r="A713" s="15"/>
      <c r="B713" s="248"/>
      <c r="C713" s="249"/>
      <c r="D713" s="220" t="s">
        <v>141</v>
      </c>
      <c r="E713" s="250" t="s">
        <v>19</v>
      </c>
      <c r="F713" s="251" t="s">
        <v>150</v>
      </c>
      <c r="G713" s="249"/>
      <c r="H713" s="252">
        <v>2</v>
      </c>
      <c r="I713" s="253"/>
      <c r="J713" s="249"/>
      <c r="K713" s="249"/>
      <c r="L713" s="254"/>
      <c r="M713" s="255"/>
      <c r="N713" s="256"/>
      <c r="O713" s="256"/>
      <c r="P713" s="256"/>
      <c r="Q713" s="256"/>
      <c r="R713" s="256"/>
      <c r="S713" s="256"/>
      <c r="T713" s="257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58" t="s">
        <v>141</v>
      </c>
      <c r="AU713" s="258" t="s">
        <v>82</v>
      </c>
      <c r="AV713" s="15" t="s">
        <v>129</v>
      </c>
      <c r="AW713" s="15" t="s">
        <v>33</v>
      </c>
      <c r="AX713" s="15" t="s">
        <v>80</v>
      </c>
      <c r="AY713" s="258" t="s">
        <v>128</v>
      </c>
    </row>
    <row r="714" s="2" customFormat="1" ht="24.15" customHeight="1">
      <c r="A714" s="41"/>
      <c r="B714" s="42"/>
      <c r="C714" s="270" t="s">
        <v>1527</v>
      </c>
      <c r="D714" s="270" t="s">
        <v>387</v>
      </c>
      <c r="E714" s="271" t="s">
        <v>1528</v>
      </c>
      <c r="F714" s="272" t="s">
        <v>1529</v>
      </c>
      <c r="G714" s="273" t="s">
        <v>134</v>
      </c>
      <c r="H714" s="274">
        <v>1</v>
      </c>
      <c r="I714" s="275"/>
      <c r="J714" s="276">
        <f>ROUND(I714*H714,2)</f>
        <v>0</v>
      </c>
      <c r="K714" s="272" t="s">
        <v>353</v>
      </c>
      <c r="L714" s="277"/>
      <c r="M714" s="278" t="s">
        <v>19</v>
      </c>
      <c r="N714" s="279" t="s">
        <v>43</v>
      </c>
      <c r="O714" s="87"/>
      <c r="P714" s="216">
        <f>O714*H714</f>
        <v>0</v>
      </c>
      <c r="Q714" s="216">
        <v>0.053999999999999999</v>
      </c>
      <c r="R714" s="216">
        <f>Q714*H714</f>
        <v>0.053999999999999999</v>
      </c>
      <c r="S714" s="216">
        <v>0</v>
      </c>
      <c r="T714" s="217">
        <f>S714*H714</f>
        <v>0</v>
      </c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R714" s="218" t="s">
        <v>390</v>
      </c>
      <c r="AT714" s="218" t="s">
        <v>387</v>
      </c>
      <c r="AU714" s="218" t="s">
        <v>82</v>
      </c>
      <c r="AY714" s="20" t="s">
        <v>128</v>
      </c>
      <c r="BE714" s="219">
        <f>IF(N714="základní",J714,0)</f>
        <v>0</v>
      </c>
      <c r="BF714" s="219">
        <f>IF(N714="snížená",J714,0)</f>
        <v>0</v>
      </c>
      <c r="BG714" s="219">
        <f>IF(N714="zákl. přenesená",J714,0)</f>
        <v>0</v>
      </c>
      <c r="BH714" s="219">
        <f>IF(N714="sníž. přenesená",J714,0)</f>
        <v>0</v>
      </c>
      <c r="BI714" s="219">
        <f>IF(N714="nulová",J714,0)</f>
        <v>0</v>
      </c>
      <c r="BJ714" s="20" t="s">
        <v>80</v>
      </c>
      <c r="BK714" s="219">
        <f>ROUND(I714*H714,2)</f>
        <v>0</v>
      </c>
      <c r="BL714" s="20" t="s">
        <v>147</v>
      </c>
      <c r="BM714" s="218" t="s">
        <v>1530</v>
      </c>
    </row>
    <row r="715" s="2" customFormat="1">
      <c r="A715" s="41"/>
      <c r="B715" s="42"/>
      <c r="C715" s="43"/>
      <c r="D715" s="220" t="s">
        <v>137</v>
      </c>
      <c r="E715" s="43"/>
      <c r="F715" s="221" t="s">
        <v>1529</v>
      </c>
      <c r="G715" s="43"/>
      <c r="H715" s="43"/>
      <c r="I715" s="222"/>
      <c r="J715" s="43"/>
      <c r="K715" s="43"/>
      <c r="L715" s="47"/>
      <c r="M715" s="223"/>
      <c r="N715" s="224"/>
      <c r="O715" s="87"/>
      <c r="P715" s="87"/>
      <c r="Q715" s="87"/>
      <c r="R715" s="87"/>
      <c r="S715" s="87"/>
      <c r="T715" s="88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T715" s="20" t="s">
        <v>137</v>
      </c>
      <c r="AU715" s="20" t="s">
        <v>82</v>
      </c>
    </row>
    <row r="716" s="14" customFormat="1">
      <c r="A716" s="14"/>
      <c r="B716" s="237"/>
      <c r="C716" s="238"/>
      <c r="D716" s="220" t="s">
        <v>141</v>
      </c>
      <c r="E716" s="239" t="s">
        <v>19</v>
      </c>
      <c r="F716" s="240" t="s">
        <v>1525</v>
      </c>
      <c r="G716" s="238"/>
      <c r="H716" s="241">
        <v>1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7" t="s">
        <v>141</v>
      </c>
      <c r="AU716" s="247" t="s">
        <v>82</v>
      </c>
      <c r="AV716" s="14" t="s">
        <v>82</v>
      </c>
      <c r="AW716" s="14" t="s">
        <v>33</v>
      </c>
      <c r="AX716" s="14" t="s">
        <v>80</v>
      </c>
      <c r="AY716" s="247" t="s">
        <v>128</v>
      </c>
    </row>
    <row r="717" s="2" customFormat="1" ht="24.15" customHeight="1">
      <c r="A717" s="41"/>
      <c r="B717" s="42"/>
      <c r="C717" s="270" t="s">
        <v>1531</v>
      </c>
      <c r="D717" s="270" t="s">
        <v>387</v>
      </c>
      <c r="E717" s="271" t="s">
        <v>1532</v>
      </c>
      <c r="F717" s="272" t="s">
        <v>1533</v>
      </c>
      <c r="G717" s="273" t="s">
        <v>134</v>
      </c>
      <c r="H717" s="274">
        <v>1</v>
      </c>
      <c r="I717" s="275"/>
      <c r="J717" s="276">
        <f>ROUND(I717*H717,2)</f>
        <v>0</v>
      </c>
      <c r="K717" s="272" t="s">
        <v>135</v>
      </c>
      <c r="L717" s="277"/>
      <c r="M717" s="278" t="s">
        <v>19</v>
      </c>
      <c r="N717" s="279" t="s">
        <v>43</v>
      </c>
      <c r="O717" s="87"/>
      <c r="P717" s="216">
        <f>O717*H717</f>
        <v>0</v>
      </c>
      <c r="Q717" s="216">
        <v>0.029999999999999999</v>
      </c>
      <c r="R717" s="216">
        <f>Q717*H717</f>
        <v>0.029999999999999999</v>
      </c>
      <c r="S717" s="216">
        <v>0</v>
      </c>
      <c r="T717" s="217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18" t="s">
        <v>390</v>
      </c>
      <c r="AT717" s="218" t="s">
        <v>387</v>
      </c>
      <c r="AU717" s="218" t="s">
        <v>82</v>
      </c>
      <c r="AY717" s="20" t="s">
        <v>128</v>
      </c>
      <c r="BE717" s="219">
        <f>IF(N717="základní",J717,0)</f>
        <v>0</v>
      </c>
      <c r="BF717" s="219">
        <f>IF(N717="snížená",J717,0)</f>
        <v>0</v>
      </c>
      <c r="BG717" s="219">
        <f>IF(N717="zákl. přenesená",J717,0)</f>
        <v>0</v>
      </c>
      <c r="BH717" s="219">
        <f>IF(N717="sníž. přenesená",J717,0)</f>
        <v>0</v>
      </c>
      <c r="BI717" s="219">
        <f>IF(N717="nulová",J717,0)</f>
        <v>0</v>
      </c>
      <c r="BJ717" s="20" t="s">
        <v>80</v>
      </c>
      <c r="BK717" s="219">
        <f>ROUND(I717*H717,2)</f>
        <v>0</v>
      </c>
      <c r="BL717" s="20" t="s">
        <v>147</v>
      </c>
      <c r="BM717" s="218" t="s">
        <v>1534</v>
      </c>
    </row>
    <row r="718" s="2" customFormat="1">
      <c r="A718" s="41"/>
      <c r="B718" s="42"/>
      <c r="C718" s="43"/>
      <c r="D718" s="220" t="s">
        <v>137</v>
      </c>
      <c r="E718" s="43"/>
      <c r="F718" s="221" t="s">
        <v>1533</v>
      </c>
      <c r="G718" s="43"/>
      <c r="H718" s="43"/>
      <c r="I718" s="222"/>
      <c r="J718" s="43"/>
      <c r="K718" s="43"/>
      <c r="L718" s="47"/>
      <c r="M718" s="223"/>
      <c r="N718" s="22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137</v>
      </c>
      <c r="AU718" s="20" t="s">
        <v>82</v>
      </c>
    </row>
    <row r="719" s="14" customFormat="1">
      <c r="A719" s="14"/>
      <c r="B719" s="237"/>
      <c r="C719" s="238"/>
      <c r="D719" s="220" t="s">
        <v>141</v>
      </c>
      <c r="E719" s="239" t="s">
        <v>19</v>
      </c>
      <c r="F719" s="240" t="s">
        <v>1526</v>
      </c>
      <c r="G719" s="238"/>
      <c r="H719" s="241">
        <v>1</v>
      </c>
      <c r="I719" s="242"/>
      <c r="J719" s="238"/>
      <c r="K719" s="238"/>
      <c r="L719" s="243"/>
      <c r="M719" s="244"/>
      <c r="N719" s="245"/>
      <c r="O719" s="245"/>
      <c r="P719" s="245"/>
      <c r="Q719" s="245"/>
      <c r="R719" s="245"/>
      <c r="S719" s="245"/>
      <c r="T719" s="24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7" t="s">
        <v>141</v>
      </c>
      <c r="AU719" s="247" t="s">
        <v>82</v>
      </c>
      <c r="AV719" s="14" t="s">
        <v>82</v>
      </c>
      <c r="AW719" s="14" t="s">
        <v>33</v>
      </c>
      <c r="AX719" s="14" t="s">
        <v>80</v>
      </c>
      <c r="AY719" s="247" t="s">
        <v>128</v>
      </c>
    </row>
    <row r="720" s="2" customFormat="1" ht="16.5" customHeight="1">
      <c r="A720" s="41"/>
      <c r="B720" s="42"/>
      <c r="C720" s="207" t="s">
        <v>1535</v>
      </c>
      <c r="D720" s="207" t="s">
        <v>131</v>
      </c>
      <c r="E720" s="208" t="s">
        <v>1536</v>
      </c>
      <c r="F720" s="209" t="s">
        <v>1537</v>
      </c>
      <c r="G720" s="210" t="s">
        <v>1374</v>
      </c>
      <c r="H720" s="211">
        <v>1</v>
      </c>
      <c r="I720" s="212"/>
      <c r="J720" s="213">
        <f>ROUND(I720*H720,2)</f>
        <v>0</v>
      </c>
      <c r="K720" s="209" t="s">
        <v>135</v>
      </c>
      <c r="L720" s="47"/>
      <c r="M720" s="214" t="s">
        <v>19</v>
      </c>
      <c r="N720" s="215" t="s">
        <v>43</v>
      </c>
      <c r="O720" s="87"/>
      <c r="P720" s="216">
        <f>O720*H720</f>
        <v>0</v>
      </c>
      <c r="Q720" s="216">
        <v>0.00017000000000000001</v>
      </c>
      <c r="R720" s="216">
        <f>Q720*H720</f>
        <v>0.00017000000000000001</v>
      </c>
      <c r="S720" s="216">
        <v>0</v>
      </c>
      <c r="T720" s="217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18" t="s">
        <v>147</v>
      </c>
      <c r="AT720" s="218" t="s">
        <v>131</v>
      </c>
      <c r="AU720" s="218" t="s">
        <v>82</v>
      </c>
      <c r="AY720" s="20" t="s">
        <v>128</v>
      </c>
      <c r="BE720" s="219">
        <f>IF(N720="základní",J720,0)</f>
        <v>0</v>
      </c>
      <c r="BF720" s="219">
        <f>IF(N720="snížená",J720,0)</f>
        <v>0</v>
      </c>
      <c r="BG720" s="219">
        <f>IF(N720="zákl. přenesená",J720,0)</f>
        <v>0</v>
      </c>
      <c r="BH720" s="219">
        <f>IF(N720="sníž. přenesená",J720,0)</f>
        <v>0</v>
      </c>
      <c r="BI720" s="219">
        <f>IF(N720="nulová",J720,0)</f>
        <v>0</v>
      </c>
      <c r="BJ720" s="20" t="s">
        <v>80</v>
      </c>
      <c r="BK720" s="219">
        <f>ROUND(I720*H720,2)</f>
        <v>0</v>
      </c>
      <c r="BL720" s="20" t="s">
        <v>147</v>
      </c>
      <c r="BM720" s="218" t="s">
        <v>1538</v>
      </c>
    </row>
    <row r="721" s="2" customFormat="1">
      <c r="A721" s="41"/>
      <c r="B721" s="42"/>
      <c r="C721" s="43"/>
      <c r="D721" s="220" t="s">
        <v>137</v>
      </c>
      <c r="E721" s="43"/>
      <c r="F721" s="221" t="s">
        <v>1539</v>
      </c>
      <c r="G721" s="43"/>
      <c r="H721" s="43"/>
      <c r="I721" s="222"/>
      <c r="J721" s="43"/>
      <c r="K721" s="43"/>
      <c r="L721" s="47"/>
      <c r="M721" s="223"/>
      <c r="N721" s="224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T721" s="20" t="s">
        <v>137</v>
      </c>
      <c r="AU721" s="20" t="s">
        <v>82</v>
      </c>
    </row>
    <row r="722" s="2" customFormat="1">
      <c r="A722" s="41"/>
      <c r="B722" s="42"/>
      <c r="C722" s="43"/>
      <c r="D722" s="225" t="s">
        <v>139</v>
      </c>
      <c r="E722" s="43"/>
      <c r="F722" s="226" t="s">
        <v>1540</v>
      </c>
      <c r="G722" s="43"/>
      <c r="H722" s="43"/>
      <c r="I722" s="222"/>
      <c r="J722" s="43"/>
      <c r="K722" s="43"/>
      <c r="L722" s="47"/>
      <c r="M722" s="223"/>
      <c r="N722" s="224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T722" s="20" t="s">
        <v>139</v>
      </c>
      <c r="AU722" s="20" t="s">
        <v>82</v>
      </c>
    </row>
    <row r="723" s="14" customFormat="1">
      <c r="A723" s="14"/>
      <c r="B723" s="237"/>
      <c r="C723" s="238"/>
      <c r="D723" s="220" t="s">
        <v>141</v>
      </c>
      <c r="E723" s="239" t="s">
        <v>19</v>
      </c>
      <c r="F723" s="240" t="s">
        <v>1526</v>
      </c>
      <c r="G723" s="238"/>
      <c r="H723" s="241">
        <v>1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7" t="s">
        <v>141</v>
      </c>
      <c r="AU723" s="247" t="s">
        <v>82</v>
      </c>
      <c r="AV723" s="14" t="s">
        <v>82</v>
      </c>
      <c r="AW723" s="14" t="s">
        <v>33</v>
      </c>
      <c r="AX723" s="14" t="s">
        <v>80</v>
      </c>
      <c r="AY723" s="247" t="s">
        <v>128</v>
      </c>
    </row>
    <row r="724" s="2" customFormat="1" ht="37.8" customHeight="1">
      <c r="A724" s="41"/>
      <c r="B724" s="42"/>
      <c r="C724" s="270" t="s">
        <v>1541</v>
      </c>
      <c r="D724" s="270" t="s">
        <v>387</v>
      </c>
      <c r="E724" s="271" t="s">
        <v>1542</v>
      </c>
      <c r="F724" s="272" t="s">
        <v>1543</v>
      </c>
      <c r="G724" s="273" t="s">
        <v>134</v>
      </c>
      <c r="H724" s="274">
        <v>1</v>
      </c>
      <c r="I724" s="275"/>
      <c r="J724" s="276">
        <f>ROUND(I724*H724,2)</f>
        <v>0</v>
      </c>
      <c r="K724" s="272" t="s">
        <v>135</v>
      </c>
      <c r="L724" s="277"/>
      <c r="M724" s="278" t="s">
        <v>19</v>
      </c>
      <c r="N724" s="279" t="s">
        <v>43</v>
      </c>
      <c r="O724" s="87"/>
      <c r="P724" s="216">
        <f>O724*H724</f>
        <v>0</v>
      </c>
      <c r="Q724" s="216">
        <v>0.035999999999999997</v>
      </c>
      <c r="R724" s="216">
        <f>Q724*H724</f>
        <v>0.035999999999999997</v>
      </c>
      <c r="S724" s="216">
        <v>0</v>
      </c>
      <c r="T724" s="217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18" t="s">
        <v>390</v>
      </c>
      <c r="AT724" s="218" t="s">
        <v>387</v>
      </c>
      <c r="AU724" s="218" t="s">
        <v>82</v>
      </c>
      <c r="AY724" s="20" t="s">
        <v>128</v>
      </c>
      <c r="BE724" s="219">
        <f>IF(N724="základní",J724,0)</f>
        <v>0</v>
      </c>
      <c r="BF724" s="219">
        <f>IF(N724="snížená",J724,0)</f>
        <v>0</v>
      </c>
      <c r="BG724" s="219">
        <f>IF(N724="zákl. přenesená",J724,0)</f>
        <v>0</v>
      </c>
      <c r="BH724" s="219">
        <f>IF(N724="sníž. přenesená",J724,0)</f>
        <v>0</v>
      </c>
      <c r="BI724" s="219">
        <f>IF(N724="nulová",J724,0)</f>
        <v>0</v>
      </c>
      <c r="BJ724" s="20" t="s">
        <v>80</v>
      </c>
      <c r="BK724" s="219">
        <f>ROUND(I724*H724,2)</f>
        <v>0</v>
      </c>
      <c r="BL724" s="20" t="s">
        <v>147</v>
      </c>
      <c r="BM724" s="218" t="s">
        <v>1544</v>
      </c>
    </row>
    <row r="725" s="2" customFormat="1">
      <c r="A725" s="41"/>
      <c r="B725" s="42"/>
      <c r="C725" s="43"/>
      <c r="D725" s="220" t="s">
        <v>137</v>
      </c>
      <c r="E725" s="43"/>
      <c r="F725" s="221" t="s">
        <v>1543</v>
      </c>
      <c r="G725" s="43"/>
      <c r="H725" s="43"/>
      <c r="I725" s="222"/>
      <c r="J725" s="43"/>
      <c r="K725" s="43"/>
      <c r="L725" s="47"/>
      <c r="M725" s="223"/>
      <c r="N725" s="224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137</v>
      </c>
      <c r="AU725" s="20" t="s">
        <v>82</v>
      </c>
    </row>
    <row r="726" s="14" customFormat="1">
      <c r="A726" s="14"/>
      <c r="B726" s="237"/>
      <c r="C726" s="238"/>
      <c r="D726" s="220" t="s">
        <v>141</v>
      </c>
      <c r="E726" s="239" t="s">
        <v>19</v>
      </c>
      <c r="F726" s="240" t="s">
        <v>1526</v>
      </c>
      <c r="G726" s="238"/>
      <c r="H726" s="241">
        <v>1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7" t="s">
        <v>141</v>
      </c>
      <c r="AU726" s="247" t="s">
        <v>82</v>
      </c>
      <c r="AV726" s="14" t="s">
        <v>82</v>
      </c>
      <c r="AW726" s="14" t="s">
        <v>33</v>
      </c>
      <c r="AX726" s="14" t="s">
        <v>80</v>
      </c>
      <c r="AY726" s="247" t="s">
        <v>128</v>
      </c>
    </row>
    <row r="727" s="2" customFormat="1" ht="24.15" customHeight="1">
      <c r="A727" s="41"/>
      <c r="B727" s="42"/>
      <c r="C727" s="207" t="s">
        <v>1545</v>
      </c>
      <c r="D727" s="207" t="s">
        <v>131</v>
      </c>
      <c r="E727" s="208" t="s">
        <v>1546</v>
      </c>
      <c r="F727" s="209" t="s">
        <v>1547</v>
      </c>
      <c r="G727" s="210" t="s">
        <v>1374</v>
      </c>
      <c r="H727" s="211">
        <v>1</v>
      </c>
      <c r="I727" s="212"/>
      <c r="J727" s="213">
        <f>ROUND(I727*H727,2)</f>
        <v>0</v>
      </c>
      <c r="K727" s="209" t="s">
        <v>135</v>
      </c>
      <c r="L727" s="47"/>
      <c r="M727" s="214" t="s">
        <v>19</v>
      </c>
      <c r="N727" s="215" t="s">
        <v>43</v>
      </c>
      <c r="O727" s="87"/>
      <c r="P727" s="216">
        <f>O727*H727</f>
        <v>0</v>
      </c>
      <c r="Q727" s="216">
        <v>0</v>
      </c>
      <c r="R727" s="216">
        <f>Q727*H727</f>
        <v>0</v>
      </c>
      <c r="S727" s="216">
        <v>0.017069999999999998</v>
      </c>
      <c r="T727" s="217">
        <f>S727*H727</f>
        <v>0.017069999999999998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18" t="s">
        <v>147</v>
      </c>
      <c r="AT727" s="218" t="s">
        <v>131</v>
      </c>
      <c r="AU727" s="218" t="s">
        <v>82</v>
      </c>
      <c r="AY727" s="20" t="s">
        <v>128</v>
      </c>
      <c r="BE727" s="219">
        <f>IF(N727="základní",J727,0)</f>
        <v>0</v>
      </c>
      <c r="BF727" s="219">
        <f>IF(N727="snížená",J727,0)</f>
        <v>0</v>
      </c>
      <c r="BG727" s="219">
        <f>IF(N727="zákl. přenesená",J727,0)</f>
        <v>0</v>
      </c>
      <c r="BH727" s="219">
        <f>IF(N727="sníž. přenesená",J727,0)</f>
        <v>0</v>
      </c>
      <c r="BI727" s="219">
        <f>IF(N727="nulová",J727,0)</f>
        <v>0</v>
      </c>
      <c r="BJ727" s="20" t="s">
        <v>80</v>
      </c>
      <c r="BK727" s="219">
        <f>ROUND(I727*H727,2)</f>
        <v>0</v>
      </c>
      <c r="BL727" s="20" t="s">
        <v>147</v>
      </c>
      <c r="BM727" s="218" t="s">
        <v>1548</v>
      </c>
    </row>
    <row r="728" s="2" customFormat="1">
      <c r="A728" s="41"/>
      <c r="B728" s="42"/>
      <c r="C728" s="43"/>
      <c r="D728" s="220" t="s">
        <v>137</v>
      </c>
      <c r="E728" s="43"/>
      <c r="F728" s="221" t="s">
        <v>1549</v>
      </c>
      <c r="G728" s="43"/>
      <c r="H728" s="43"/>
      <c r="I728" s="222"/>
      <c r="J728" s="43"/>
      <c r="K728" s="43"/>
      <c r="L728" s="47"/>
      <c r="M728" s="223"/>
      <c r="N728" s="224"/>
      <c r="O728" s="87"/>
      <c r="P728" s="87"/>
      <c r="Q728" s="87"/>
      <c r="R728" s="87"/>
      <c r="S728" s="87"/>
      <c r="T728" s="88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T728" s="20" t="s">
        <v>137</v>
      </c>
      <c r="AU728" s="20" t="s">
        <v>82</v>
      </c>
    </row>
    <row r="729" s="2" customFormat="1">
      <c r="A729" s="41"/>
      <c r="B729" s="42"/>
      <c r="C729" s="43"/>
      <c r="D729" s="225" t="s">
        <v>139</v>
      </c>
      <c r="E729" s="43"/>
      <c r="F729" s="226" t="s">
        <v>1550</v>
      </c>
      <c r="G729" s="43"/>
      <c r="H729" s="43"/>
      <c r="I729" s="222"/>
      <c r="J729" s="43"/>
      <c r="K729" s="43"/>
      <c r="L729" s="47"/>
      <c r="M729" s="223"/>
      <c r="N729" s="224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20" t="s">
        <v>139</v>
      </c>
      <c r="AU729" s="20" t="s">
        <v>82</v>
      </c>
    </row>
    <row r="730" s="2" customFormat="1" ht="16.5" customHeight="1">
      <c r="A730" s="41"/>
      <c r="B730" s="42"/>
      <c r="C730" s="207" t="s">
        <v>1551</v>
      </c>
      <c r="D730" s="207" t="s">
        <v>131</v>
      </c>
      <c r="E730" s="208" t="s">
        <v>1552</v>
      </c>
      <c r="F730" s="209" t="s">
        <v>1553</v>
      </c>
      <c r="G730" s="210" t="s">
        <v>1374</v>
      </c>
      <c r="H730" s="211">
        <v>1</v>
      </c>
      <c r="I730" s="212"/>
      <c r="J730" s="213">
        <f>ROUND(I730*H730,2)</f>
        <v>0</v>
      </c>
      <c r="K730" s="209" t="s">
        <v>135</v>
      </c>
      <c r="L730" s="47"/>
      <c r="M730" s="214" t="s">
        <v>19</v>
      </c>
      <c r="N730" s="215" t="s">
        <v>43</v>
      </c>
      <c r="O730" s="87"/>
      <c r="P730" s="216">
        <f>O730*H730</f>
        <v>0</v>
      </c>
      <c r="Q730" s="216">
        <v>0.00042999999999999999</v>
      </c>
      <c r="R730" s="216">
        <f>Q730*H730</f>
        <v>0.00042999999999999999</v>
      </c>
      <c r="S730" s="216">
        <v>0</v>
      </c>
      <c r="T730" s="217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18" t="s">
        <v>147</v>
      </c>
      <c r="AT730" s="218" t="s">
        <v>131</v>
      </c>
      <c r="AU730" s="218" t="s">
        <v>82</v>
      </c>
      <c r="AY730" s="20" t="s">
        <v>128</v>
      </c>
      <c r="BE730" s="219">
        <f>IF(N730="základní",J730,0)</f>
        <v>0</v>
      </c>
      <c r="BF730" s="219">
        <f>IF(N730="snížená",J730,0)</f>
        <v>0</v>
      </c>
      <c r="BG730" s="219">
        <f>IF(N730="zákl. přenesená",J730,0)</f>
        <v>0</v>
      </c>
      <c r="BH730" s="219">
        <f>IF(N730="sníž. přenesená",J730,0)</f>
        <v>0</v>
      </c>
      <c r="BI730" s="219">
        <f>IF(N730="nulová",J730,0)</f>
        <v>0</v>
      </c>
      <c r="BJ730" s="20" t="s">
        <v>80</v>
      </c>
      <c r="BK730" s="219">
        <f>ROUND(I730*H730,2)</f>
        <v>0</v>
      </c>
      <c r="BL730" s="20" t="s">
        <v>147</v>
      </c>
      <c r="BM730" s="218" t="s">
        <v>1554</v>
      </c>
    </row>
    <row r="731" s="2" customFormat="1">
      <c r="A731" s="41"/>
      <c r="B731" s="42"/>
      <c r="C731" s="43"/>
      <c r="D731" s="220" t="s">
        <v>137</v>
      </c>
      <c r="E731" s="43"/>
      <c r="F731" s="221" t="s">
        <v>1555</v>
      </c>
      <c r="G731" s="43"/>
      <c r="H731" s="43"/>
      <c r="I731" s="222"/>
      <c r="J731" s="43"/>
      <c r="K731" s="43"/>
      <c r="L731" s="47"/>
      <c r="M731" s="223"/>
      <c r="N731" s="224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137</v>
      </c>
      <c r="AU731" s="20" t="s">
        <v>82</v>
      </c>
    </row>
    <row r="732" s="2" customFormat="1">
      <c r="A732" s="41"/>
      <c r="B732" s="42"/>
      <c r="C732" s="43"/>
      <c r="D732" s="225" t="s">
        <v>139</v>
      </c>
      <c r="E732" s="43"/>
      <c r="F732" s="226" t="s">
        <v>1556</v>
      </c>
      <c r="G732" s="43"/>
      <c r="H732" s="43"/>
      <c r="I732" s="222"/>
      <c r="J732" s="43"/>
      <c r="K732" s="43"/>
      <c r="L732" s="47"/>
      <c r="M732" s="223"/>
      <c r="N732" s="224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20" t="s">
        <v>139</v>
      </c>
      <c r="AU732" s="20" t="s">
        <v>82</v>
      </c>
    </row>
    <row r="733" s="13" customFormat="1">
      <c r="A733" s="13"/>
      <c r="B733" s="227"/>
      <c r="C733" s="228"/>
      <c r="D733" s="220" t="s">
        <v>141</v>
      </c>
      <c r="E733" s="229" t="s">
        <v>19</v>
      </c>
      <c r="F733" s="230" t="s">
        <v>1557</v>
      </c>
      <c r="G733" s="228"/>
      <c r="H733" s="229" t="s">
        <v>19</v>
      </c>
      <c r="I733" s="231"/>
      <c r="J733" s="228"/>
      <c r="K733" s="228"/>
      <c r="L733" s="232"/>
      <c r="M733" s="233"/>
      <c r="N733" s="234"/>
      <c r="O733" s="234"/>
      <c r="P733" s="234"/>
      <c r="Q733" s="234"/>
      <c r="R733" s="234"/>
      <c r="S733" s="234"/>
      <c r="T733" s="23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6" t="s">
        <v>141</v>
      </c>
      <c r="AU733" s="236" t="s">
        <v>82</v>
      </c>
      <c r="AV733" s="13" t="s">
        <v>80</v>
      </c>
      <c r="AW733" s="13" t="s">
        <v>33</v>
      </c>
      <c r="AX733" s="13" t="s">
        <v>72</v>
      </c>
      <c r="AY733" s="236" t="s">
        <v>128</v>
      </c>
    </row>
    <row r="734" s="14" customFormat="1">
      <c r="A734" s="14"/>
      <c r="B734" s="237"/>
      <c r="C734" s="238"/>
      <c r="D734" s="220" t="s">
        <v>141</v>
      </c>
      <c r="E734" s="239" t="s">
        <v>19</v>
      </c>
      <c r="F734" s="240" t="s">
        <v>1558</v>
      </c>
      <c r="G734" s="238"/>
      <c r="H734" s="241">
        <v>1</v>
      </c>
      <c r="I734" s="242"/>
      <c r="J734" s="238"/>
      <c r="K734" s="238"/>
      <c r="L734" s="243"/>
      <c r="M734" s="244"/>
      <c r="N734" s="245"/>
      <c r="O734" s="245"/>
      <c r="P734" s="245"/>
      <c r="Q734" s="245"/>
      <c r="R734" s="245"/>
      <c r="S734" s="245"/>
      <c r="T734" s="24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7" t="s">
        <v>141</v>
      </c>
      <c r="AU734" s="247" t="s">
        <v>82</v>
      </c>
      <c r="AV734" s="14" t="s">
        <v>82</v>
      </c>
      <c r="AW734" s="14" t="s">
        <v>33</v>
      </c>
      <c r="AX734" s="14" t="s">
        <v>80</v>
      </c>
      <c r="AY734" s="247" t="s">
        <v>128</v>
      </c>
    </row>
    <row r="735" s="2" customFormat="1" ht="16.5" customHeight="1">
      <c r="A735" s="41"/>
      <c r="B735" s="42"/>
      <c r="C735" s="207" t="s">
        <v>1559</v>
      </c>
      <c r="D735" s="207" t="s">
        <v>131</v>
      </c>
      <c r="E735" s="208" t="s">
        <v>1560</v>
      </c>
      <c r="F735" s="209" t="s">
        <v>1561</v>
      </c>
      <c r="G735" s="210" t="s">
        <v>1374</v>
      </c>
      <c r="H735" s="211">
        <v>3</v>
      </c>
      <c r="I735" s="212"/>
      <c r="J735" s="213">
        <f>ROUND(I735*H735,2)</f>
        <v>0</v>
      </c>
      <c r="K735" s="209" t="s">
        <v>135</v>
      </c>
      <c r="L735" s="47"/>
      <c r="M735" s="214" t="s">
        <v>19</v>
      </c>
      <c r="N735" s="215" t="s">
        <v>43</v>
      </c>
      <c r="O735" s="87"/>
      <c r="P735" s="216">
        <f>O735*H735</f>
        <v>0</v>
      </c>
      <c r="Q735" s="216">
        <v>0</v>
      </c>
      <c r="R735" s="216">
        <f>Q735*H735</f>
        <v>0</v>
      </c>
      <c r="S735" s="216">
        <v>0.034700000000000002</v>
      </c>
      <c r="T735" s="217">
        <f>S735*H735</f>
        <v>0.1041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18" t="s">
        <v>147</v>
      </c>
      <c r="AT735" s="218" t="s">
        <v>131</v>
      </c>
      <c r="AU735" s="218" t="s">
        <v>82</v>
      </c>
      <c r="AY735" s="20" t="s">
        <v>128</v>
      </c>
      <c r="BE735" s="219">
        <f>IF(N735="základní",J735,0)</f>
        <v>0</v>
      </c>
      <c r="BF735" s="219">
        <f>IF(N735="snížená",J735,0)</f>
        <v>0</v>
      </c>
      <c r="BG735" s="219">
        <f>IF(N735="zákl. přenesená",J735,0)</f>
        <v>0</v>
      </c>
      <c r="BH735" s="219">
        <f>IF(N735="sníž. přenesená",J735,0)</f>
        <v>0</v>
      </c>
      <c r="BI735" s="219">
        <f>IF(N735="nulová",J735,0)</f>
        <v>0</v>
      </c>
      <c r="BJ735" s="20" t="s">
        <v>80</v>
      </c>
      <c r="BK735" s="219">
        <f>ROUND(I735*H735,2)</f>
        <v>0</v>
      </c>
      <c r="BL735" s="20" t="s">
        <v>147</v>
      </c>
      <c r="BM735" s="218" t="s">
        <v>1562</v>
      </c>
    </row>
    <row r="736" s="2" customFormat="1">
      <c r="A736" s="41"/>
      <c r="B736" s="42"/>
      <c r="C736" s="43"/>
      <c r="D736" s="220" t="s">
        <v>137</v>
      </c>
      <c r="E736" s="43"/>
      <c r="F736" s="221" t="s">
        <v>1563</v>
      </c>
      <c r="G736" s="43"/>
      <c r="H736" s="43"/>
      <c r="I736" s="222"/>
      <c r="J736" s="43"/>
      <c r="K736" s="43"/>
      <c r="L736" s="47"/>
      <c r="M736" s="223"/>
      <c r="N736" s="224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137</v>
      </c>
      <c r="AU736" s="20" t="s">
        <v>82</v>
      </c>
    </row>
    <row r="737" s="2" customFormat="1">
      <c r="A737" s="41"/>
      <c r="B737" s="42"/>
      <c r="C737" s="43"/>
      <c r="D737" s="225" t="s">
        <v>139</v>
      </c>
      <c r="E737" s="43"/>
      <c r="F737" s="226" t="s">
        <v>1564</v>
      </c>
      <c r="G737" s="43"/>
      <c r="H737" s="43"/>
      <c r="I737" s="222"/>
      <c r="J737" s="43"/>
      <c r="K737" s="43"/>
      <c r="L737" s="47"/>
      <c r="M737" s="223"/>
      <c r="N737" s="224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139</v>
      </c>
      <c r="AU737" s="20" t="s">
        <v>82</v>
      </c>
    </row>
    <row r="738" s="2" customFormat="1" ht="16.5" customHeight="1">
      <c r="A738" s="41"/>
      <c r="B738" s="42"/>
      <c r="C738" s="207" t="s">
        <v>1565</v>
      </c>
      <c r="D738" s="207" t="s">
        <v>131</v>
      </c>
      <c r="E738" s="208" t="s">
        <v>1566</v>
      </c>
      <c r="F738" s="209" t="s">
        <v>1567</v>
      </c>
      <c r="G738" s="210" t="s">
        <v>1374</v>
      </c>
      <c r="H738" s="211">
        <v>3</v>
      </c>
      <c r="I738" s="212"/>
      <c r="J738" s="213">
        <f>ROUND(I738*H738,2)</f>
        <v>0</v>
      </c>
      <c r="K738" s="209" t="s">
        <v>135</v>
      </c>
      <c r="L738" s="47"/>
      <c r="M738" s="214" t="s">
        <v>19</v>
      </c>
      <c r="N738" s="215" t="s">
        <v>43</v>
      </c>
      <c r="O738" s="87"/>
      <c r="P738" s="216">
        <f>O738*H738</f>
        <v>0</v>
      </c>
      <c r="Q738" s="216">
        <v>0.00064000000000000005</v>
      </c>
      <c r="R738" s="216">
        <f>Q738*H738</f>
        <v>0.0019200000000000003</v>
      </c>
      <c r="S738" s="216">
        <v>0</v>
      </c>
      <c r="T738" s="217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18" t="s">
        <v>147</v>
      </c>
      <c r="AT738" s="218" t="s">
        <v>131</v>
      </c>
      <c r="AU738" s="218" t="s">
        <v>82</v>
      </c>
      <c r="AY738" s="20" t="s">
        <v>128</v>
      </c>
      <c r="BE738" s="219">
        <f>IF(N738="základní",J738,0)</f>
        <v>0</v>
      </c>
      <c r="BF738" s="219">
        <f>IF(N738="snížená",J738,0)</f>
        <v>0</v>
      </c>
      <c r="BG738" s="219">
        <f>IF(N738="zákl. přenesená",J738,0)</f>
        <v>0</v>
      </c>
      <c r="BH738" s="219">
        <f>IF(N738="sníž. přenesená",J738,0)</f>
        <v>0</v>
      </c>
      <c r="BI738" s="219">
        <f>IF(N738="nulová",J738,0)</f>
        <v>0</v>
      </c>
      <c r="BJ738" s="20" t="s">
        <v>80</v>
      </c>
      <c r="BK738" s="219">
        <f>ROUND(I738*H738,2)</f>
        <v>0</v>
      </c>
      <c r="BL738" s="20" t="s">
        <v>147</v>
      </c>
      <c r="BM738" s="218" t="s">
        <v>1568</v>
      </c>
    </row>
    <row r="739" s="2" customFormat="1">
      <c r="A739" s="41"/>
      <c r="B739" s="42"/>
      <c r="C739" s="43"/>
      <c r="D739" s="220" t="s">
        <v>137</v>
      </c>
      <c r="E739" s="43"/>
      <c r="F739" s="221" t="s">
        <v>1569</v>
      </c>
      <c r="G739" s="43"/>
      <c r="H739" s="43"/>
      <c r="I739" s="222"/>
      <c r="J739" s="43"/>
      <c r="K739" s="43"/>
      <c r="L739" s="47"/>
      <c r="M739" s="223"/>
      <c r="N739" s="224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137</v>
      </c>
      <c r="AU739" s="20" t="s">
        <v>82</v>
      </c>
    </row>
    <row r="740" s="2" customFormat="1">
      <c r="A740" s="41"/>
      <c r="B740" s="42"/>
      <c r="C740" s="43"/>
      <c r="D740" s="225" t="s">
        <v>139</v>
      </c>
      <c r="E740" s="43"/>
      <c r="F740" s="226" t="s">
        <v>1570</v>
      </c>
      <c r="G740" s="43"/>
      <c r="H740" s="43"/>
      <c r="I740" s="222"/>
      <c r="J740" s="43"/>
      <c r="K740" s="43"/>
      <c r="L740" s="47"/>
      <c r="M740" s="223"/>
      <c r="N740" s="224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T740" s="20" t="s">
        <v>139</v>
      </c>
      <c r="AU740" s="20" t="s">
        <v>82</v>
      </c>
    </row>
    <row r="741" s="14" customFormat="1">
      <c r="A741" s="14"/>
      <c r="B741" s="237"/>
      <c r="C741" s="238"/>
      <c r="D741" s="220" t="s">
        <v>141</v>
      </c>
      <c r="E741" s="239" t="s">
        <v>19</v>
      </c>
      <c r="F741" s="240" t="s">
        <v>1571</v>
      </c>
      <c r="G741" s="238"/>
      <c r="H741" s="241">
        <v>3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7" t="s">
        <v>141</v>
      </c>
      <c r="AU741" s="247" t="s">
        <v>82</v>
      </c>
      <c r="AV741" s="14" t="s">
        <v>82</v>
      </c>
      <c r="AW741" s="14" t="s">
        <v>33</v>
      </c>
      <c r="AX741" s="14" t="s">
        <v>80</v>
      </c>
      <c r="AY741" s="247" t="s">
        <v>128</v>
      </c>
    </row>
    <row r="742" s="2" customFormat="1" ht="16.5" customHeight="1">
      <c r="A742" s="41"/>
      <c r="B742" s="42"/>
      <c r="C742" s="270" t="s">
        <v>1572</v>
      </c>
      <c r="D742" s="270" t="s">
        <v>387</v>
      </c>
      <c r="E742" s="271" t="s">
        <v>1573</v>
      </c>
      <c r="F742" s="272" t="s">
        <v>1574</v>
      </c>
      <c r="G742" s="273" t="s">
        <v>134</v>
      </c>
      <c r="H742" s="274">
        <v>3</v>
      </c>
      <c r="I742" s="275"/>
      <c r="J742" s="276">
        <f>ROUND(I742*H742,2)</f>
        <v>0</v>
      </c>
      <c r="K742" s="272" t="s">
        <v>135</v>
      </c>
      <c r="L742" s="277"/>
      <c r="M742" s="278" t="s">
        <v>19</v>
      </c>
      <c r="N742" s="279" t="s">
        <v>43</v>
      </c>
      <c r="O742" s="87"/>
      <c r="P742" s="216">
        <f>O742*H742</f>
        <v>0</v>
      </c>
      <c r="Q742" s="216">
        <v>0.014</v>
      </c>
      <c r="R742" s="216">
        <f>Q742*H742</f>
        <v>0.042000000000000003</v>
      </c>
      <c r="S742" s="216">
        <v>0</v>
      </c>
      <c r="T742" s="217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18" t="s">
        <v>390</v>
      </c>
      <c r="AT742" s="218" t="s">
        <v>387</v>
      </c>
      <c r="AU742" s="218" t="s">
        <v>82</v>
      </c>
      <c r="AY742" s="20" t="s">
        <v>128</v>
      </c>
      <c r="BE742" s="219">
        <f>IF(N742="základní",J742,0)</f>
        <v>0</v>
      </c>
      <c r="BF742" s="219">
        <f>IF(N742="snížená",J742,0)</f>
        <v>0</v>
      </c>
      <c r="BG742" s="219">
        <f>IF(N742="zákl. přenesená",J742,0)</f>
        <v>0</v>
      </c>
      <c r="BH742" s="219">
        <f>IF(N742="sníž. přenesená",J742,0)</f>
        <v>0</v>
      </c>
      <c r="BI742" s="219">
        <f>IF(N742="nulová",J742,0)</f>
        <v>0</v>
      </c>
      <c r="BJ742" s="20" t="s">
        <v>80</v>
      </c>
      <c r="BK742" s="219">
        <f>ROUND(I742*H742,2)</f>
        <v>0</v>
      </c>
      <c r="BL742" s="20" t="s">
        <v>147</v>
      </c>
      <c r="BM742" s="218" t="s">
        <v>1575</v>
      </c>
    </row>
    <row r="743" s="2" customFormat="1">
      <c r="A743" s="41"/>
      <c r="B743" s="42"/>
      <c r="C743" s="43"/>
      <c r="D743" s="220" t="s">
        <v>137</v>
      </c>
      <c r="E743" s="43"/>
      <c r="F743" s="221" t="s">
        <v>1574</v>
      </c>
      <c r="G743" s="43"/>
      <c r="H743" s="43"/>
      <c r="I743" s="222"/>
      <c r="J743" s="43"/>
      <c r="K743" s="43"/>
      <c r="L743" s="47"/>
      <c r="M743" s="223"/>
      <c r="N743" s="224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T743" s="20" t="s">
        <v>137</v>
      </c>
      <c r="AU743" s="20" t="s">
        <v>82</v>
      </c>
    </row>
    <row r="744" s="14" customFormat="1">
      <c r="A744" s="14"/>
      <c r="B744" s="237"/>
      <c r="C744" s="238"/>
      <c r="D744" s="220" t="s">
        <v>141</v>
      </c>
      <c r="E744" s="239" t="s">
        <v>19</v>
      </c>
      <c r="F744" s="240" t="s">
        <v>1571</v>
      </c>
      <c r="G744" s="238"/>
      <c r="H744" s="241">
        <v>3</v>
      </c>
      <c r="I744" s="242"/>
      <c r="J744" s="238"/>
      <c r="K744" s="238"/>
      <c r="L744" s="243"/>
      <c r="M744" s="244"/>
      <c r="N744" s="245"/>
      <c r="O744" s="245"/>
      <c r="P744" s="245"/>
      <c r="Q744" s="245"/>
      <c r="R744" s="245"/>
      <c r="S744" s="245"/>
      <c r="T744" s="246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7" t="s">
        <v>141</v>
      </c>
      <c r="AU744" s="247" t="s">
        <v>82</v>
      </c>
      <c r="AV744" s="14" t="s">
        <v>82</v>
      </c>
      <c r="AW744" s="14" t="s">
        <v>33</v>
      </c>
      <c r="AX744" s="14" t="s">
        <v>80</v>
      </c>
      <c r="AY744" s="247" t="s">
        <v>128</v>
      </c>
    </row>
    <row r="745" s="2" customFormat="1" ht="16.5" customHeight="1">
      <c r="A745" s="41"/>
      <c r="B745" s="42"/>
      <c r="C745" s="207" t="s">
        <v>1576</v>
      </c>
      <c r="D745" s="207" t="s">
        <v>131</v>
      </c>
      <c r="E745" s="208" t="s">
        <v>1577</v>
      </c>
      <c r="F745" s="209" t="s">
        <v>1578</v>
      </c>
      <c r="G745" s="210" t="s">
        <v>1374</v>
      </c>
      <c r="H745" s="211">
        <v>1</v>
      </c>
      <c r="I745" s="212"/>
      <c r="J745" s="213">
        <f>ROUND(I745*H745,2)</f>
        <v>0</v>
      </c>
      <c r="K745" s="209" t="s">
        <v>135</v>
      </c>
      <c r="L745" s="47"/>
      <c r="M745" s="214" t="s">
        <v>19</v>
      </c>
      <c r="N745" s="215" t="s">
        <v>43</v>
      </c>
      <c r="O745" s="87"/>
      <c r="P745" s="216">
        <f>O745*H745</f>
        <v>0</v>
      </c>
      <c r="Q745" s="216">
        <v>0</v>
      </c>
      <c r="R745" s="216">
        <f>Q745*H745</f>
        <v>0</v>
      </c>
      <c r="S745" s="216">
        <v>0.017500000000000002</v>
      </c>
      <c r="T745" s="217">
        <f>S745*H745</f>
        <v>0.017500000000000002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18" t="s">
        <v>147</v>
      </c>
      <c r="AT745" s="218" t="s">
        <v>131</v>
      </c>
      <c r="AU745" s="218" t="s">
        <v>82</v>
      </c>
      <c r="AY745" s="20" t="s">
        <v>128</v>
      </c>
      <c r="BE745" s="219">
        <f>IF(N745="základní",J745,0)</f>
        <v>0</v>
      </c>
      <c r="BF745" s="219">
        <f>IF(N745="snížená",J745,0)</f>
        <v>0</v>
      </c>
      <c r="BG745" s="219">
        <f>IF(N745="zákl. přenesená",J745,0)</f>
        <v>0</v>
      </c>
      <c r="BH745" s="219">
        <f>IF(N745="sníž. přenesená",J745,0)</f>
        <v>0</v>
      </c>
      <c r="BI745" s="219">
        <f>IF(N745="nulová",J745,0)</f>
        <v>0</v>
      </c>
      <c r="BJ745" s="20" t="s">
        <v>80</v>
      </c>
      <c r="BK745" s="219">
        <f>ROUND(I745*H745,2)</f>
        <v>0</v>
      </c>
      <c r="BL745" s="20" t="s">
        <v>147</v>
      </c>
      <c r="BM745" s="218" t="s">
        <v>1579</v>
      </c>
    </row>
    <row r="746" s="2" customFormat="1">
      <c r="A746" s="41"/>
      <c r="B746" s="42"/>
      <c r="C746" s="43"/>
      <c r="D746" s="220" t="s">
        <v>137</v>
      </c>
      <c r="E746" s="43"/>
      <c r="F746" s="221" t="s">
        <v>1580</v>
      </c>
      <c r="G746" s="43"/>
      <c r="H746" s="43"/>
      <c r="I746" s="222"/>
      <c r="J746" s="43"/>
      <c r="K746" s="43"/>
      <c r="L746" s="47"/>
      <c r="M746" s="223"/>
      <c r="N746" s="22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20" t="s">
        <v>137</v>
      </c>
      <c r="AU746" s="20" t="s">
        <v>82</v>
      </c>
    </row>
    <row r="747" s="2" customFormat="1">
      <c r="A747" s="41"/>
      <c r="B747" s="42"/>
      <c r="C747" s="43"/>
      <c r="D747" s="225" t="s">
        <v>139</v>
      </c>
      <c r="E747" s="43"/>
      <c r="F747" s="226" t="s">
        <v>1581</v>
      </c>
      <c r="G747" s="43"/>
      <c r="H747" s="43"/>
      <c r="I747" s="222"/>
      <c r="J747" s="43"/>
      <c r="K747" s="43"/>
      <c r="L747" s="47"/>
      <c r="M747" s="223"/>
      <c r="N747" s="224"/>
      <c r="O747" s="87"/>
      <c r="P747" s="87"/>
      <c r="Q747" s="87"/>
      <c r="R747" s="87"/>
      <c r="S747" s="87"/>
      <c r="T747" s="88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T747" s="20" t="s">
        <v>139</v>
      </c>
      <c r="AU747" s="20" t="s">
        <v>82</v>
      </c>
    </row>
    <row r="748" s="2" customFormat="1" ht="16.5" customHeight="1">
      <c r="A748" s="41"/>
      <c r="B748" s="42"/>
      <c r="C748" s="207" t="s">
        <v>1582</v>
      </c>
      <c r="D748" s="207" t="s">
        <v>131</v>
      </c>
      <c r="E748" s="208" t="s">
        <v>1583</v>
      </c>
      <c r="F748" s="209" t="s">
        <v>1584</v>
      </c>
      <c r="G748" s="210" t="s">
        <v>1374</v>
      </c>
      <c r="H748" s="211">
        <v>8</v>
      </c>
      <c r="I748" s="212"/>
      <c r="J748" s="213">
        <f>ROUND(I748*H748,2)</f>
        <v>0</v>
      </c>
      <c r="K748" s="209" t="s">
        <v>135</v>
      </c>
      <c r="L748" s="47"/>
      <c r="M748" s="214" t="s">
        <v>19</v>
      </c>
      <c r="N748" s="215" t="s">
        <v>43</v>
      </c>
      <c r="O748" s="87"/>
      <c r="P748" s="216">
        <f>O748*H748</f>
        <v>0</v>
      </c>
      <c r="Q748" s="216">
        <v>0</v>
      </c>
      <c r="R748" s="216">
        <f>Q748*H748</f>
        <v>0</v>
      </c>
      <c r="S748" s="216">
        <v>0.014930000000000001</v>
      </c>
      <c r="T748" s="217">
        <f>S748*H748</f>
        <v>0.11944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18" t="s">
        <v>147</v>
      </c>
      <c r="AT748" s="218" t="s">
        <v>131</v>
      </c>
      <c r="AU748" s="218" t="s">
        <v>82</v>
      </c>
      <c r="AY748" s="20" t="s">
        <v>128</v>
      </c>
      <c r="BE748" s="219">
        <f>IF(N748="základní",J748,0)</f>
        <v>0</v>
      </c>
      <c r="BF748" s="219">
        <f>IF(N748="snížená",J748,0)</f>
        <v>0</v>
      </c>
      <c r="BG748" s="219">
        <f>IF(N748="zákl. přenesená",J748,0)</f>
        <v>0</v>
      </c>
      <c r="BH748" s="219">
        <f>IF(N748="sníž. přenesená",J748,0)</f>
        <v>0</v>
      </c>
      <c r="BI748" s="219">
        <f>IF(N748="nulová",J748,0)</f>
        <v>0</v>
      </c>
      <c r="BJ748" s="20" t="s">
        <v>80</v>
      </c>
      <c r="BK748" s="219">
        <f>ROUND(I748*H748,2)</f>
        <v>0</v>
      </c>
      <c r="BL748" s="20" t="s">
        <v>147</v>
      </c>
      <c r="BM748" s="218" t="s">
        <v>1585</v>
      </c>
    </row>
    <row r="749" s="2" customFormat="1">
      <c r="A749" s="41"/>
      <c r="B749" s="42"/>
      <c r="C749" s="43"/>
      <c r="D749" s="220" t="s">
        <v>137</v>
      </c>
      <c r="E749" s="43"/>
      <c r="F749" s="221" t="s">
        <v>1586</v>
      </c>
      <c r="G749" s="43"/>
      <c r="H749" s="43"/>
      <c r="I749" s="222"/>
      <c r="J749" s="43"/>
      <c r="K749" s="43"/>
      <c r="L749" s="47"/>
      <c r="M749" s="223"/>
      <c r="N749" s="224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137</v>
      </c>
      <c r="AU749" s="20" t="s">
        <v>82</v>
      </c>
    </row>
    <row r="750" s="2" customFormat="1">
      <c r="A750" s="41"/>
      <c r="B750" s="42"/>
      <c r="C750" s="43"/>
      <c r="D750" s="225" t="s">
        <v>139</v>
      </c>
      <c r="E750" s="43"/>
      <c r="F750" s="226" t="s">
        <v>1587</v>
      </c>
      <c r="G750" s="43"/>
      <c r="H750" s="43"/>
      <c r="I750" s="222"/>
      <c r="J750" s="43"/>
      <c r="K750" s="43"/>
      <c r="L750" s="47"/>
      <c r="M750" s="223"/>
      <c r="N750" s="22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139</v>
      </c>
      <c r="AU750" s="20" t="s">
        <v>82</v>
      </c>
    </row>
    <row r="751" s="14" customFormat="1">
      <c r="A751" s="14"/>
      <c r="B751" s="237"/>
      <c r="C751" s="238"/>
      <c r="D751" s="220" t="s">
        <v>141</v>
      </c>
      <c r="E751" s="239" t="s">
        <v>19</v>
      </c>
      <c r="F751" s="240" t="s">
        <v>1588</v>
      </c>
      <c r="G751" s="238"/>
      <c r="H751" s="241">
        <v>8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7" t="s">
        <v>141</v>
      </c>
      <c r="AU751" s="247" t="s">
        <v>82</v>
      </c>
      <c r="AV751" s="14" t="s">
        <v>82</v>
      </c>
      <c r="AW751" s="14" t="s">
        <v>33</v>
      </c>
      <c r="AX751" s="14" t="s">
        <v>72</v>
      </c>
      <c r="AY751" s="247" t="s">
        <v>128</v>
      </c>
    </row>
    <row r="752" s="15" customFormat="1">
      <c r="A752" s="15"/>
      <c r="B752" s="248"/>
      <c r="C752" s="249"/>
      <c r="D752" s="220" t="s">
        <v>141</v>
      </c>
      <c r="E752" s="250" t="s">
        <v>19</v>
      </c>
      <c r="F752" s="251" t="s">
        <v>150</v>
      </c>
      <c r="G752" s="249"/>
      <c r="H752" s="252">
        <v>8</v>
      </c>
      <c r="I752" s="253"/>
      <c r="J752" s="249"/>
      <c r="K752" s="249"/>
      <c r="L752" s="254"/>
      <c r="M752" s="255"/>
      <c r="N752" s="256"/>
      <c r="O752" s="256"/>
      <c r="P752" s="256"/>
      <c r="Q752" s="256"/>
      <c r="R752" s="256"/>
      <c r="S752" s="256"/>
      <c r="T752" s="257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58" t="s">
        <v>141</v>
      </c>
      <c r="AU752" s="258" t="s">
        <v>82</v>
      </c>
      <c r="AV752" s="15" t="s">
        <v>129</v>
      </c>
      <c r="AW752" s="15" t="s">
        <v>33</v>
      </c>
      <c r="AX752" s="15" t="s">
        <v>80</v>
      </c>
      <c r="AY752" s="258" t="s">
        <v>128</v>
      </c>
    </row>
    <row r="753" s="2" customFormat="1" ht="24.15" customHeight="1">
      <c r="A753" s="41"/>
      <c r="B753" s="42"/>
      <c r="C753" s="207" t="s">
        <v>1589</v>
      </c>
      <c r="D753" s="207" t="s">
        <v>131</v>
      </c>
      <c r="E753" s="208" t="s">
        <v>1590</v>
      </c>
      <c r="F753" s="209" t="s">
        <v>1591</v>
      </c>
      <c r="G753" s="210" t="s">
        <v>1374</v>
      </c>
      <c r="H753" s="211">
        <v>3</v>
      </c>
      <c r="I753" s="212"/>
      <c r="J753" s="213">
        <f>ROUND(I753*H753,2)</f>
        <v>0</v>
      </c>
      <c r="K753" s="209" t="s">
        <v>135</v>
      </c>
      <c r="L753" s="47"/>
      <c r="M753" s="214" t="s">
        <v>19</v>
      </c>
      <c r="N753" s="215" t="s">
        <v>43</v>
      </c>
      <c r="O753" s="87"/>
      <c r="P753" s="216">
        <f>O753*H753</f>
        <v>0</v>
      </c>
      <c r="Q753" s="216">
        <v>0.00066</v>
      </c>
      <c r="R753" s="216">
        <f>Q753*H753</f>
        <v>0.00198</v>
      </c>
      <c r="S753" s="216">
        <v>0</v>
      </c>
      <c r="T753" s="217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18" t="s">
        <v>147</v>
      </c>
      <c r="AT753" s="218" t="s">
        <v>131</v>
      </c>
      <c r="AU753" s="218" t="s">
        <v>82</v>
      </c>
      <c r="AY753" s="20" t="s">
        <v>128</v>
      </c>
      <c r="BE753" s="219">
        <f>IF(N753="základní",J753,0)</f>
        <v>0</v>
      </c>
      <c r="BF753" s="219">
        <f>IF(N753="snížená",J753,0)</f>
        <v>0</v>
      </c>
      <c r="BG753" s="219">
        <f>IF(N753="zákl. přenesená",J753,0)</f>
        <v>0</v>
      </c>
      <c r="BH753" s="219">
        <f>IF(N753="sníž. přenesená",J753,0)</f>
        <v>0</v>
      </c>
      <c r="BI753" s="219">
        <f>IF(N753="nulová",J753,0)</f>
        <v>0</v>
      </c>
      <c r="BJ753" s="20" t="s">
        <v>80</v>
      </c>
      <c r="BK753" s="219">
        <f>ROUND(I753*H753,2)</f>
        <v>0</v>
      </c>
      <c r="BL753" s="20" t="s">
        <v>147</v>
      </c>
      <c r="BM753" s="218" t="s">
        <v>1592</v>
      </c>
    </row>
    <row r="754" s="2" customFormat="1">
      <c r="A754" s="41"/>
      <c r="B754" s="42"/>
      <c r="C754" s="43"/>
      <c r="D754" s="220" t="s">
        <v>137</v>
      </c>
      <c r="E754" s="43"/>
      <c r="F754" s="221" t="s">
        <v>1593</v>
      </c>
      <c r="G754" s="43"/>
      <c r="H754" s="43"/>
      <c r="I754" s="222"/>
      <c r="J754" s="43"/>
      <c r="K754" s="43"/>
      <c r="L754" s="47"/>
      <c r="M754" s="223"/>
      <c r="N754" s="22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137</v>
      </c>
      <c r="AU754" s="20" t="s">
        <v>82</v>
      </c>
    </row>
    <row r="755" s="2" customFormat="1">
      <c r="A755" s="41"/>
      <c r="B755" s="42"/>
      <c r="C755" s="43"/>
      <c r="D755" s="225" t="s">
        <v>139</v>
      </c>
      <c r="E755" s="43"/>
      <c r="F755" s="226" t="s">
        <v>1594</v>
      </c>
      <c r="G755" s="43"/>
      <c r="H755" s="43"/>
      <c r="I755" s="222"/>
      <c r="J755" s="43"/>
      <c r="K755" s="43"/>
      <c r="L755" s="47"/>
      <c r="M755" s="223"/>
      <c r="N755" s="22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139</v>
      </c>
      <c r="AU755" s="20" t="s">
        <v>82</v>
      </c>
    </row>
    <row r="756" s="13" customFormat="1">
      <c r="A756" s="13"/>
      <c r="B756" s="227"/>
      <c r="C756" s="228"/>
      <c r="D756" s="220" t="s">
        <v>141</v>
      </c>
      <c r="E756" s="229" t="s">
        <v>19</v>
      </c>
      <c r="F756" s="230" t="s">
        <v>1595</v>
      </c>
      <c r="G756" s="228"/>
      <c r="H756" s="229" t="s">
        <v>19</v>
      </c>
      <c r="I756" s="231"/>
      <c r="J756" s="228"/>
      <c r="K756" s="228"/>
      <c r="L756" s="232"/>
      <c r="M756" s="233"/>
      <c r="N756" s="234"/>
      <c r="O756" s="234"/>
      <c r="P756" s="234"/>
      <c r="Q756" s="234"/>
      <c r="R756" s="234"/>
      <c r="S756" s="234"/>
      <c r="T756" s="23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6" t="s">
        <v>141</v>
      </c>
      <c r="AU756" s="236" t="s">
        <v>82</v>
      </c>
      <c r="AV756" s="13" t="s">
        <v>80</v>
      </c>
      <c r="AW756" s="13" t="s">
        <v>33</v>
      </c>
      <c r="AX756" s="13" t="s">
        <v>72</v>
      </c>
      <c r="AY756" s="236" t="s">
        <v>128</v>
      </c>
    </row>
    <row r="757" s="14" customFormat="1">
      <c r="A757" s="14"/>
      <c r="B757" s="237"/>
      <c r="C757" s="238"/>
      <c r="D757" s="220" t="s">
        <v>141</v>
      </c>
      <c r="E757" s="239" t="s">
        <v>19</v>
      </c>
      <c r="F757" s="240" t="s">
        <v>162</v>
      </c>
      <c r="G757" s="238"/>
      <c r="H757" s="241">
        <v>3</v>
      </c>
      <c r="I757" s="242"/>
      <c r="J757" s="238"/>
      <c r="K757" s="238"/>
      <c r="L757" s="243"/>
      <c r="M757" s="244"/>
      <c r="N757" s="245"/>
      <c r="O757" s="245"/>
      <c r="P757" s="245"/>
      <c r="Q757" s="245"/>
      <c r="R757" s="245"/>
      <c r="S757" s="245"/>
      <c r="T757" s="24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7" t="s">
        <v>141</v>
      </c>
      <c r="AU757" s="247" t="s">
        <v>82</v>
      </c>
      <c r="AV757" s="14" t="s">
        <v>82</v>
      </c>
      <c r="AW757" s="14" t="s">
        <v>33</v>
      </c>
      <c r="AX757" s="14" t="s">
        <v>80</v>
      </c>
      <c r="AY757" s="247" t="s">
        <v>128</v>
      </c>
    </row>
    <row r="758" s="2" customFormat="1" ht="16.5" customHeight="1">
      <c r="A758" s="41"/>
      <c r="B758" s="42"/>
      <c r="C758" s="207" t="s">
        <v>1596</v>
      </c>
      <c r="D758" s="207" t="s">
        <v>131</v>
      </c>
      <c r="E758" s="208" t="s">
        <v>1597</v>
      </c>
      <c r="F758" s="209" t="s">
        <v>1598</v>
      </c>
      <c r="G758" s="210" t="s">
        <v>134</v>
      </c>
      <c r="H758" s="211">
        <v>6</v>
      </c>
      <c r="I758" s="212"/>
      <c r="J758" s="213">
        <f>ROUND(I758*H758,2)</f>
        <v>0</v>
      </c>
      <c r="K758" s="209" t="s">
        <v>135</v>
      </c>
      <c r="L758" s="47"/>
      <c r="M758" s="214" t="s">
        <v>19</v>
      </c>
      <c r="N758" s="215" t="s">
        <v>43</v>
      </c>
      <c r="O758" s="87"/>
      <c r="P758" s="216">
        <f>O758*H758</f>
        <v>0</v>
      </c>
      <c r="Q758" s="216">
        <v>0</v>
      </c>
      <c r="R758" s="216">
        <f>Q758*H758</f>
        <v>0</v>
      </c>
      <c r="S758" s="216">
        <v>0.00048999999999999998</v>
      </c>
      <c r="T758" s="217">
        <f>S758*H758</f>
        <v>0.0029399999999999999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18" t="s">
        <v>147</v>
      </c>
      <c r="AT758" s="218" t="s">
        <v>131</v>
      </c>
      <c r="AU758" s="218" t="s">
        <v>82</v>
      </c>
      <c r="AY758" s="20" t="s">
        <v>128</v>
      </c>
      <c r="BE758" s="219">
        <f>IF(N758="základní",J758,0)</f>
        <v>0</v>
      </c>
      <c r="BF758" s="219">
        <f>IF(N758="snížená",J758,0)</f>
        <v>0</v>
      </c>
      <c r="BG758" s="219">
        <f>IF(N758="zákl. přenesená",J758,0)</f>
        <v>0</v>
      </c>
      <c r="BH758" s="219">
        <f>IF(N758="sníž. přenesená",J758,0)</f>
        <v>0</v>
      </c>
      <c r="BI758" s="219">
        <f>IF(N758="nulová",J758,0)</f>
        <v>0</v>
      </c>
      <c r="BJ758" s="20" t="s">
        <v>80</v>
      </c>
      <c r="BK758" s="219">
        <f>ROUND(I758*H758,2)</f>
        <v>0</v>
      </c>
      <c r="BL758" s="20" t="s">
        <v>147</v>
      </c>
      <c r="BM758" s="218" t="s">
        <v>1599</v>
      </c>
    </row>
    <row r="759" s="2" customFormat="1">
      <c r="A759" s="41"/>
      <c r="B759" s="42"/>
      <c r="C759" s="43"/>
      <c r="D759" s="220" t="s">
        <v>137</v>
      </c>
      <c r="E759" s="43"/>
      <c r="F759" s="221" t="s">
        <v>1600</v>
      </c>
      <c r="G759" s="43"/>
      <c r="H759" s="43"/>
      <c r="I759" s="222"/>
      <c r="J759" s="43"/>
      <c r="K759" s="43"/>
      <c r="L759" s="47"/>
      <c r="M759" s="223"/>
      <c r="N759" s="224"/>
      <c r="O759" s="87"/>
      <c r="P759" s="87"/>
      <c r="Q759" s="87"/>
      <c r="R759" s="87"/>
      <c r="S759" s="87"/>
      <c r="T759" s="88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T759" s="20" t="s">
        <v>137</v>
      </c>
      <c r="AU759" s="20" t="s">
        <v>82</v>
      </c>
    </row>
    <row r="760" s="2" customFormat="1">
      <c r="A760" s="41"/>
      <c r="B760" s="42"/>
      <c r="C760" s="43"/>
      <c r="D760" s="225" t="s">
        <v>139</v>
      </c>
      <c r="E760" s="43"/>
      <c r="F760" s="226" t="s">
        <v>1601</v>
      </c>
      <c r="G760" s="43"/>
      <c r="H760" s="43"/>
      <c r="I760" s="222"/>
      <c r="J760" s="43"/>
      <c r="K760" s="43"/>
      <c r="L760" s="47"/>
      <c r="M760" s="223"/>
      <c r="N760" s="22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139</v>
      </c>
      <c r="AU760" s="20" t="s">
        <v>82</v>
      </c>
    </row>
    <row r="761" s="2" customFormat="1" ht="21.75" customHeight="1">
      <c r="A761" s="41"/>
      <c r="B761" s="42"/>
      <c r="C761" s="207" t="s">
        <v>1602</v>
      </c>
      <c r="D761" s="207" t="s">
        <v>131</v>
      </c>
      <c r="E761" s="208" t="s">
        <v>1603</v>
      </c>
      <c r="F761" s="209" t="s">
        <v>1604</v>
      </c>
      <c r="G761" s="210" t="s">
        <v>1374</v>
      </c>
      <c r="H761" s="211">
        <v>65</v>
      </c>
      <c r="I761" s="212"/>
      <c r="J761" s="213">
        <f>ROUND(I761*H761,2)</f>
        <v>0</v>
      </c>
      <c r="K761" s="209" t="s">
        <v>135</v>
      </c>
      <c r="L761" s="47"/>
      <c r="M761" s="214" t="s">
        <v>19</v>
      </c>
      <c r="N761" s="215" t="s">
        <v>43</v>
      </c>
      <c r="O761" s="87"/>
      <c r="P761" s="216">
        <f>O761*H761</f>
        <v>0</v>
      </c>
      <c r="Q761" s="216">
        <v>9.0000000000000006E-05</v>
      </c>
      <c r="R761" s="216">
        <f>Q761*H761</f>
        <v>0.0058500000000000002</v>
      </c>
      <c r="S761" s="216">
        <v>0</v>
      </c>
      <c r="T761" s="217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18" t="s">
        <v>147</v>
      </c>
      <c r="AT761" s="218" t="s">
        <v>131</v>
      </c>
      <c r="AU761" s="218" t="s">
        <v>82</v>
      </c>
      <c r="AY761" s="20" t="s">
        <v>128</v>
      </c>
      <c r="BE761" s="219">
        <f>IF(N761="základní",J761,0)</f>
        <v>0</v>
      </c>
      <c r="BF761" s="219">
        <f>IF(N761="snížená",J761,0)</f>
        <v>0</v>
      </c>
      <c r="BG761" s="219">
        <f>IF(N761="zákl. přenesená",J761,0)</f>
        <v>0</v>
      </c>
      <c r="BH761" s="219">
        <f>IF(N761="sníž. přenesená",J761,0)</f>
        <v>0</v>
      </c>
      <c r="BI761" s="219">
        <f>IF(N761="nulová",J761,0)</f>
        <v>0</v>
      </c>
      <c r="BJ761" s="20" t="s">
        <v>80</v>
      </c>
      <c r="BK761" s="219">
        <f>ROUND(I761*H761,2)</f>
        <v>0</v>
      </c>
      <c r="BL761" s="20" t="s">
        <v>147</v>
      </c>
      <c r="BM761" s="218" t="s">
        <v>1605</v>
      </c>
    </row>
    <row r="762" s="2" customFormat="1">
      <c r="A762" s="41"/>
      <c r="B762" s="42"/>
      <c r="C762" s="43"/>
      <c r="D762" s="220" t="s">
        <v>137</v>
      </c>
      <c r="E762" s="43"/>
      <c r="F762" s="221" t="s">
        <v>1606</v>
      </c>
      <c r="G762" s="43"/>
      <c r="H762" s="43"/>
      <c r="I762" s="222"/>
      <c r="J762" s="43"/>
      <c r="K762" s="43"/>
      <c r="L762" s="47"/>
      <c r="M762" s="223"/>
      <c r="N762" s="224"/>
      <c r="O762" s="87"/>
      <c r="P762" s="87"/>
      <c r="Q762" s="87"/>
      <c r="R762" s="87"/>
      <c r="S762" s="87"/>
      <c r="T762" s="88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T762" s="20" t="s">
        <v>137</v>
      </c>
      <c r="AU762" s="20" t="s">
        <v>82</v>
      </c>
    </row>
    <row r="763" s="2" customFormat="1">
      <c r="A763" s="41"/>
      <c r="B763" s="42"/>
      <c r="C763" s="43"/>
      <c r="D763" s="225" t="s">
        <v>139</v>
      </c>
      <c r="E763" s="43"/>
      <c r="F763" s="226" t="s">
        <v>1607</v>
      </c>
      <c r="G763" s="43"/>
      <c r="H763" s="43"/>
      <c r="I763" s="222"/>
      <c r="J763" s="43"/>
      <c r="K763" s="43"/>
      <c r="L763" s="47"/>
      <c r="M763" s="223"/>
      <c r="N763" s="224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139</v>
      </c>
      <c r="AU763" s="20" t="s">
        <v>82</v>
      </c>
    </row>
    <row r="764" s="14" customFormat="1">
      <c r="A764" s="14"/>
      <c r="B764" s="237"/>
      <c r="C764" s="238"/>
      <c r="D764" s="220" t="s">
        <v>141</v>
      </c>
      <c r="E764" s="239" t="s">
        <v>19</v>
      </c>
      <c r="F764" s="240" t="s">
        <v>1608</v>
      </c>
      <c r="G764" s="238"/>
      <c r="H764" s="241">
        <v>65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141</v>
      </c>
      <c r="AU764" s="247" t="s">
        <v>82</v>
      </c>
      <c r="AV764" s="14" t="s">
        <v>82</v>
      </c>
      <c r="AW764" s="14" t="s">
        <v>33</v>
      </c>
      <c r="AX764" s="14" t="s">
        <v>72</v>
      </c>
      <c r="AY764" s="247" t="s">
        <v>128</v>
      </c>
    </row>
    <row r="765" s="15" customFormat="1">
      <c r="A765" s="15"/>
      <c r="B765" s="248"/>
      <c r="C765" s="249"/>
      <c r="D765" s="220" t="s">
        <v>141</v>
      </c>
      <c r="E765" s="250" t="s">
        <v>19</v>
      </c>
      <c r="F765" s="251" t="s">
        <v>150</v>
      </c>
      <c r="G765" s="249"/>
      <c r="H765" s="252">
        <v>65</v>
      </c>
      <c r="I765" s="253"/>
      <c r="J765" s="249"/>
      <c r="K765" s="249"/>
      <c r="L765" s="254"/>
      <c r="M765" s="255"/>
      <c r="N765" s="256"/>
      <c r="O765" s="256"/>
      <c r="P765" s="256"/>
      <c r="Q765" s="256"/>
      <c r="R765" s="256"/>
      <c r="S765" s="256"/>
      <c r="T765" s="257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58" t="s">
        <v>141</v>
      </c>
      <c r="AU765" s="258" t="s">
        <v>82</v>
      </c>
      <c r="AV765" s="15" t="s">
        <v>129</v>
      </c>
      <c r="AW765" s="15" t="s">
        <v>33</v>
      </c>
      <c r="AX765" s="15" t="s">
        <v>80</v>
      </c>
      <c r="AY765" s="258" t="s">
        <v>128</v>
      </c>
    </row>
    <row r="766" s="2" customFormat="1" ht="16.5" customHeight="1">
      <c r="A766" s="41"/>
      <c r="B766" s="42"/>
      <c r="C766" s="270" t="s">
        <v>1609</v>
      </c>
      <c r="D766" s="270" t="s">
        <v>387</v>
      </c>
      <c r="E766" s="271" t="s">
        <v>1610</v>
      </c>
      <c r="F766" s="272" t="s">
        <v>1611</v>
      </c>
      <c r="G766" s="273" t="s">
        <v>134</v>
      </c>
      <c r="H766" s="274">
        <v>15</v>
      </c>
      <c r="I766" s="275"/>
      <c r="J766" s="276">
        <f>ROUND(I766*H766,2)</f>
        <v>0</v>
      </c>
      <c r="K766" s="272" t="s">
        <v>135</v>
      </c>
      <c r="L766" s="277"/>
      <c r="M766" s="278" t="s">
        <v>19</v>
      </c>
      <c r="N766" s="279" t="s">
        <v>43</v>
      </c>
      <c r="O766" s="87"/>
      <c r="P766" s="216">
        <f>O766*H766</f>
        <v>0</v>
      </c>
      <c r="Q766" s="216">
        <v>0.00014999999999999999</v>
      </c>
      <c r="R766" s="216">
        <f>Q766*H766</f>
        <v>0.0022499999999999998</v>
      </c>
      <c r="S766" s="216">
        <v>0</v>
      </c>
      <c r="T766" s="217">
        <f>S766*H766</f>
        <v>0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18" t="s">
        <v>390</v>
      </c>
      <c r="AT766" s="218" t="s">
        <v>387</v>
      </c>
      <c r="AU766" s="218" t="s">
        <v>82</v>
      </c>
      <c r="AY766" s="20" t="s">
        <v>128</v>
      </c>
      <c r="BE766" s="219">
        <f>IF(N766="základní",J766,0)</f>
        <v>0</v>
      </c>
      <c r="BF766" s="219">
        <f>IF(N766="snížená",J766,0)</f>
        <v>0</v>
      </c>
      <c r="BG766" s="219">
        <f>IF(N766="zákl. přenesená",J766,0)</f>
        <v>0</v>
      </c>
      <c r="BH766" s="219">
        <f>IF(N766="sníž. přenesená",J766,0)</f>
        <v>0</v>
      </c>
      <c r="BI766" s="219">
        <f>IF(N766="nulová",J766,0)</f>
        <v>0</v>
      </c>
      <c r="BJ766" s="20" t="s">
        <v>80</v>
      </c>
      <c r="BK766" s="219">
        <f>ROUND(I766*H766,2)</f>
        <v>0</v>
      </c>
      <c r="BL766" s="20" t="s">
        <v>147</v>
      </c>
      <c r="BM766" s="218" t="s">
        <v>1612</v>
      </c>
    </row>
    <row r="767" s="2" customFormat="1">
      <c r="A767" s="41"/>
      <c r="B767" s="42"/>
      <c r="C767" s="43"/>
      <c r="D767" s="220" t="s">
        <v>137</v>
      </c>
      <c r="E767" s="43"/>
      <c r="F767" s="221" t="s">
        <v>1611</v>
      </c>
      <c r="G767" s="43"/>
      <c r="H767" s="43"/>
      <c r="I767" s="222"/>
      <c r="J767" s="43"/>
      <c r="K767" s="43"/>
      <c r="L767" s="47"/>
      <c r="M767" s="223"/>
      <c r="N767" s="22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137</v>
      </c>
      <c r="AU767" s="20" t="s">
        <v>82</v>
      </c>
    </row>
    <row r="768" s="14" customFormat="1">
      <c r="A768" s="14"/>
      <c r="B768" s="237"/>
      <c r="C768" s="238"/>
      <c r="D768" s="220" t="s">
        <v>141</v>
      </c>
      <c r="E768" s="239" t="s">
        <v>19</v>
      </c>
      <c r="F768" s="240" t="s">
        <v>1613</v>
      </c>
      <c r="G768" s="238"/>
      <c r="H768" s="241">
        <v>15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141</v>
      </c>
      <c r="AU768" s="247" t="s">
        <v>82</v>
      </c>
      <c r="AV768" s="14" t="s">
        <v>82</v>
      </c>
      <c r="AW768" s="14" t="s">
        <v>33</v>
      </c>
      <c r="AX768" s="14" t="s">
        <v>72</v>
      </c>
      <c r="AY768" s="247" t="s">
        <v>128</v>
      </c>
    </row>
    <row r="769" s="15" customFormat="1">
      <c r="A769" s="15"/>
      <c r="B769" s="248"/>
      <c r="C769" s="249"/>
      <c r="D769" s="220" t="s">
        <v>141</v>
      </c>
      <c r="E769" s="250" t="s">
        <v>19</v>
      </c>
      <c r="F769" s="251" t="s">
        <v>150</v>
      </c>
      <c r="G769" s="249"/>
      <c r="H769" s="252">
        <v>15</v>
      </c>
      <c r="I769" s="253"/>
      <c r="J769" s="249"/>
      <c r="K769" s="249"/>
      <c r="L769" s="254"/>
      <c r="M769" s="255"/>
      <c r="N769" s="256"/>
      <c r="O769" s="256"/>
      <c r="P769" s="256"/>
      <c r="Q769" s="256"/>
      <c r="R769" s="256"/>
      <c r="S769" s="256"/>
      <c r="T769" s="257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58" t="s">
        <v>141</v>
      </c>
      <c r="AU769" s="258" t="s">
        <v>82</v>
      </c>
      <c r="AV769" s="15" t="s">
        <v>129</v>
      </c>
      <c r="AW769" s="15" t="s">
        <v>33</v>
      </c>
      <c r="AX769" s="15" t="s">
        <v>80</v>
      </c>
      <c r="AY769" s="258" t="s">
        <v>128</v>
      </c>
    </row>
    <row r="770" s="2" customFormat="1" ht="24.15" customHeight="1">
      <c r="A770" s="41"/>
      <c r="B770" s="42"/>
      <c r="C770" s="270" t="s">
        <v>1614</v>
      </c>
      <c r="D770" s="270" t="s">
        <v>387</v>
      </c>
      <c r="E770" s="271" t="s">
        <v>1615</v>
      </c>
      <c r="F770" s="272" t="s">
        <v>1616</v>
      </c>
      <c r="G770" s="273" t="s">
        <v>134</v>
      </c>
      <c r="H770" s="274">
        <v>50</v>
      </c>
      <c r="I770" s="275"/>
      <c r="J770" s="276">
        <f>ROUND(I770*H770,2)</f>
        <v>0</v>
      </c>
      <c r="K770" s="272" t="s">
        <v>135</v>
      </c>
      <c r="L770" s="277"/>
      <c r="M770" s="278" t="s">
        <v>19</v>
      </c>
      <c r="N770" s="279" t="s">
        <v>43</v>
      </c>
      <c r="O770" s="87"/>
      <c r="P770" s="216">
        <f>O770*H770</f>
        <v>0</v>
      </c>
      <c r="Q770" s="216">
        <v>0.00031</v>
      </c>
      <c r="R770" s="216">
        <f>Q770*H770</f>
        <v>0.0155</v>
      </c>
      <c r="S770" s="216">
        <v>0</v>
      </c>
      <c r="T770" s="217">
        <f>S770*H770</f>
        <v>0</v>
      </c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R770" s="218" t="s">
        <v>390</v>
      </c>
      <c r="AT770" s="218" t="s">
        <v>387</v>
      </c>
      <c r="AU770" s="218" t="s">
        <v>82</v>
      </c>
      <c r="AY770" s="20" t="s">
        <v>128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20" t="s">
        <v>80</v>
      </c>
      <c r="BK770" s="219">
        <f>ROUND(I770*H770,2)</f>
        <v>0</v>
      </c>
      <c r="BL770" s="20" t="s">
        <v>147</v>
      </c>
      <c r="BM770" s="218" t="s">
        <v>1617</v>
      </c>
    </row>
    <row r="771" s="2" customFormat="1">
      <c r="A771" s="41"/>
      <c r="B771" s="42"/>
      <c r="C771" s="43"/>
      <c r="D771" s="220" t="s">
        <v>137</v>
      </c>
      <c r="E771" s="43"/>
      <c r="F771" s="221" t="s">
        <v>1616</v>
      </c>
      <c r="G771" s="43"/>
      <c r="H771" s="43"/>
      <c r="I771" s="222"/>
      <c r="J771" s="43"/>
      <c r="K771" s="43"/>
      <c r="L771" s="47"/>
      <c r="M771" s="223"/>
      <c r="N771" s="224"/>
      <c r="O771" s="87"/>
      <c r="P771" s="87"/>
      <c r="Q771" s="87"/>
      <c r="R771" s="87"/>
      <c r="S771" s="87"/>
      <c r="T771" s="88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T771" s="20" t="s">
        <v>137</v>
      </c>
      <c r="AU771" s="20" t="s">
        <v>82</v>
      </c>
    </row>
    <row r="772" s="14" customFormat="1">
      <c r="A772" s="14"/>
      <c r="B772" s="237"/>
      <c r="C772" s="238"/>
      <c r="D772" s="220" t="s">
        <v>141</v>
      </c>
      <c r="E772" s="239" t="s">
        <v>19</v>
      </c>
      <c r="F772" s="240" t="s">
        <v>1618</v>
      </c>
      <c r="G772" s="238"/>
      <c r="H772" s="241">
        <v>12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7" t="s">
        <v>141</v>
      </c>
      <c r="AU772" s="247" t="s">
        <v>82</v>
      </c>
      <c r="AV772" s="14" t="s">
        <v>82</v>
      </c>
      <c r="AW772" s="14" t="s">
        <v>33</v>
      </c>
      <c r="AX772" s="14" t="s">
        <v>72</v>
      </c>
      <c r="AY772" s="247" t="s">
        <v>128</v>
      </c>
    </row>
    <row r="773" s="14" customFormat="1">
      <c r="A773" s="14"/>
      <c r="B773" s="237"/>
      <c r="C773" s="238"/>
      <c r="D773" s="220" t="s">
        <v>141</v>
      </c>
      <c r="E773" s="239" t="s">
        <v>19</v>
      </c>
      <c r="F773" s="240" t="s">
        <v>1619</v>
      </c>
      <c r="G773" s="238"/>
      <c r="H773" s="241">
        <v>18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7" t="s">
        <v>141</v>
      </c>
      <c r="AU773" s="247" t="s">
        <v>82</v>
      </c>
      <c r="AV773" s="14" t="s">
        <v>82</v>
      </c>
      <c r="AW773" s="14" t="s">
        <v>33</v>
      </c>
      <c r="AX773" s="14" t="s">
        <v>72</v>
      </c>
      <c r="AY773" s="247" t="s">
        <v>128</v>
      </c>
    </row>
    <row r="774" s="14" customFormat="1">
      <c r="A774" s="14"/>
      <c r="B774" s="237"/>
      <c r="C774" s="238"/>
      <c r="D774" s="220" t="s">
        <v>141</v>
      </c>
      <c r="E774" s="239" t="s">
        <v>19</v>
      </c>
      <c r="F774" s="240" t="s">
        <v>1620</v>
      </c>
      <c r="G774" s="238"/>
      <c r="H774" s="241">
        <v>10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7" t="s">
        <v>141</v>
      </c>
      <c r="AU774" s="247" t="s">
        <v>82</v>
      </c>
      <c r="AV774" s="14" t="s">
        <v>82</v>
      </c>
      <c r="AW774" s="14" t="s">
        <v>33</v>
      </c>
      <c r="AX774" s="14" t="s">
        <v>72</v>
      </c>
      <c r="AY774" s="247" t="s">
        <v>128</v>
      </c>
    </row>
    <row r="775" s="14" customFormat="1">
      <c r="A775" s="14"/>
      <c r="B775" s="237"/>
      <c r="C775" s="238"/>
      <c r="D775" s="220" t="s">
        <v>141</v>
      </c>
      <c r="E775" s="239" t="s">
        <v>19</v>
      </c>
      <c r="F775" s="240" t="s">
        <v>1621</v>
      </c>
      <c r="G775" s="238"/>
      <c r="H775" s="241">
        <v>2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141</v>
      </c>
      <c r="AU775" s="247" t="s">
        <v>82</v>
      </c>
      <c r="AV775" s="14" t="s">
        <v>82</v>
      </c>
      <c r="AW775" s="14" t="s">
        <v>33</v>
      </c>
      <c r="AX775" s="14" t="s">
        <v>72</v>
      </c>
      <c r="AY775" s="247" t="s">
        <v>128</v>
      </c>
    </row>
    <row r="776" s="14" customFormat="1">
      <c r="A776" s="14"/>
      <c r="B776" s="237"/>
      <c r="C776" s="238"/>
      <c r="D776" s="220" t="s">
        <v>141</v>
      </c>
      <c r="E776" s="239" t="s">
        <v>19</v>
      </c>
      <c r="F776" s="240" t="s">
        <v>1622</v>
      </c>
      <c r="G776" s="238"/>
      <c r="H776" s="241">
        <v>2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7" t="s">
        <v>141</v>
      </c>
      <c r="AU776" s="247" t="s">
        <v>82</v>
      </c>
      <c r="AV776" s="14" t="s">
        <v>82</v>
      </c>
      <c r="AW776" s="14" t="s">
        <v>33</v>
      </c>
      <c r="AX776" s="14" t="s">
        <v>72</v>
      </c>
      <c r="AY776" s="247" t="s">
        <v>128</v>
      </c>
    </row>
    <row r="777" s="14" customFormat="1">
      <c r="A777" s="14"/>
      <c r="B777" s="237"/>
      <c r="C777" s="238"/>
      <c r="D777" s="220" t="s">
        <v>141</v>
      </c>
      <c r="E777" s="239" t="s">
        <v>19</v>
      </c>
      <c r="F777" s="240" t="s">
        <v>1471</v>
      </c>
      <c r="G777" s="238"/>
      <c r="H777" s="241">
        <v>6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7" t="s">
        <v>141</v>
      </c>
      <c r="AU777" s="247" t="s">
        <v>82</v>
      </c>
      <c r="AV777" s="14" t="s">
        <v>82</v>
      </c>
      <c r="AW777" s="14" t="s">
        <v>33</v>
      </c>
      <c r="AX777" s="14" t="s">
        <v>72</v>
      </c>
      <c r="AY777" s="247" t="s">
        <v>128</v>
      </c>
    </row>
    <row r="778" s="15" customFormat="1">
      <c r="A778" s="15"/>
      <c r="B778" s="248"/>
      <c r="C778" s="249"/>
      <c r="D778" s="220" t="s">
        <v>141</v>
      </c>
      <c r="E778" s="250" t="s">
        <v>19</v>
      </c>
      <c r="F778" s="251" t="s">
        <v>150</v>
      </c>
      <c r="G778" s="249"/>
      <c r="H778" s="252">
        <v>50</v>
      </c>
      <c r="I778" s="253"/>
      <c r="J778" s="249"/>
      <c r="K778" s="249"/>
      <c r="L778" s="254"/>
      <c r="M778" s="255"/>
      <c r="N778" s="256"/>
      <c r="O778" s="256"/>
      <c r="P778" s="256"/>
      <c r="Q778" s="256"/>
      <c r="R778" s="256"/>
      <c r="S778" s="256"/>
      <c r="T778" s="257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8" t="s">
        <v>141</v>
      </c>
      <c r="AU778" s="258" t="s">
        <v>82</v>
      </c>
      <c r="AV778" s="15" t="s">
        <v>129</v>
      </c>
      <c r="AW778" s="15" t="s">
        <v>33</v>
      </c>
      <c r="AX778" s="15" t="s">
        <v>80</v>
      </c>
      <c r="AY778" s="258" t="s">
        <v>128</v>
      </c>
    </row>
    <row r="779" s="2" customFormat="1" ht="24.15" customHeight="1">
      <c r="A779" s="41"/>
      <c r="B779" s="42"/>
      <c r="C779" s="270" t="s">
        <v>1623</v>
      </c>
      <c r="D779" s="270" t="s">
        <v>387</v>
      </c>
      <c r="E779" s="271" t="s">
        <v>1624</v>
      </c>
      <c r="F779" s="272" t="s">
        <v>1625</v>
      </c>
      <c r="G779" s="273" t="s">
        <v>352</v>
      </c>
      <c r="H779" s="274">
        <v>15</v>
      </c>
      <c r="I779" s="275"/>
      <c r="J779" s="276">
        <f>ROUND(I779*H779,2)</f>
        <v>0</v>
      </c>
      <c r="K779" s="272" t="s">
        <v>135</v>
      </c>
      <c r="L779" s="277"/>
      <c r="M779" s="278" t="s">
        <v>19</v>
      </c>
      <c r="N779" s="279" t="s">
        <v>43</v>
      </c>
      <c r="O779" s="87"/>
      <c r="P779" s="216">
        <f>O779*H779</f>
        <v>0</v>
      </c>
      <c r="Q779" s="216">
        <v>0.00022000000000000001</v>
      </c>
      <c r="R779" s="216">
        <f>Q779*H779</f>
        <v>0.0033</v>
      </c>
      <c r="S779" s="216">
        <v>0</v>
      </c>
      <c r="T779" s="217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18" t="s">
        <v>390</v>
      </c>
      <c r="AT779" s="218" t="s">
        <v>387</v>
      </c>
      <c r="AU779" s="218" t="s">
        <v>82</v>
      </c>
      <c r="AY779" s="20" t="s">
        <v>128</v>
      </c>
      <c r="BE779" s="219">
        <f>IF(N779="základní",J779,0)</f>
        <v>0</v>
      </c>
      <c r="BF779" s="219">
        <f>IF(N779="snížená",J779,0)</f>
        <v>0</v>
      </c>
      <c r="BG779" s="219">
        <f>IF(N779="zákl. přenesená",J779,0)</f>
        <v>0</v>
      </c>
      <c r="BH779" s="219">
        <f>IF(N779="sníž. přenesená",J779,0)</f>
        <v>0</v>
      </c>
      <c r="BI779" s="219">
        <f>IF(N779="nulová",J779,0)</f>
        <v>0</v>
      </c>
      <c r="BJ779" s="20" t="s">
        <v>80</v>
      </c>
      <c r="BK779" s="219">
        <f>ROUND(I779*H779,2)</f>
        <v>0</v>
      </c>
      <c r="BL779" s="20" t="s">
        <v>147</v>
      </c>
      <c r="BM779" s="218" t="s">
        <v>1626</v>
      </c>
    </row>
    <row r="780" s="2" customFormat="1">
      <c r="A780" s="41"/>
      <c r="B780" s="42"/>
      <c r="C780" s="43"/>
      <c r="D780" s="220" t="s">
        <v>137</v>
      </c>
      <c r="E780" s="43"/>
      <c r="F780" s="221" t="s">
        <v>1625</v>
      </c>
      <c r="G780" s="43"/>
      <c r="H780" s="43"/>
      <c r="I780" s="222"/>
      <c r="J780" s="43"/>
      <c r="K780" s="43"/>
      <c r="L780" s="47"/>
      <c r="M780" s="223"/>
      <c r="N780" s="224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137</v>
      </c>
      <c r="AU780" s="20" t="s">
        <v>82</v>
      </c>
    </row>
    <row r="781" s="14" customFormat="1">
      <c r="A781" s="14"/>
      <c r="B781" s="237"/>
      <c r="C781" s="238"/>
      <c r="D781" s="220" t="s">
        <v>141</v>
      </c>
      <c r="E781" s="239" t="s">
        <v>19</v>
      </c>
      <c r="F781" s="240" t="s">
        <v>1613</v>
      </c>
      <c r="G781" s="238"/>
      <c r="H781" s="241">
        <v>15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141</v>
      </c>
      <c r="AU781" s="247" t="s">
        <v>82</v>
      </c>
      <c r="AV781" s="14" t="s">
        <v>82</v>
      </c>
      <c r="AW781" s="14" t="s">
        <v>33</v>
      </c>
      <c r="AX781" s="14" t="s">
        <v>72</v>
      </c>
      <c r="AY781" s="247" t="s">
        <v>128</v>
      </c>
    </row>
    <row r="782" s="15" customFormat="1">
      <c r="A782" s="15"/>
      <c r="B782" s="248"/>
      <c r="C782" s="249"/>
      <c r="D782" s="220" t="s">
        <v>141</v>
      </c>
      <c r="E782" s="250" t="s">
        <v>19</v>
      </c>
      <c r="F782" s="251" t="s">
        <v>150</v>
      </c>
      <c r="G782" s="249"/>
      <c r="H782" s="252">
        <v>15</v>
      </c>
      <c r="I782" s="253"/>
      <c r="J782" s="249"/>
      <c r="K782" s="249"/>
      <c r="L782" s="254"/>
      <c r="M782" s="255"/>
      <c r="N782" s="256"/>
      <c r="O782" s="256"/>
      <c r="P782" s="256"/>
      <c r="Q782" s="256"/>
      <c r="R782" s="256"/>
      <c r="S782" s="256"/>
      <c r="T782" s="257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58" t="s">
        <v>141</v>
      </c>
      <c r="AU782" s="258" t="s">
        <v>82</v>
      </c>
      <c r="AV782" s="15" t="s">
        <v>129</v>
      </c>
      <c r="AW782" s="15" t="s">
        <v>33</v>
      </c>
      <c r="AX782" s="15" t="s">
        <v>80</v>
      </c>
      <c r="AY782" s="258" t="s">
        <v>128</v>
      </c>
    </row>
    <row r="783" s="2" customFormat="1" ht="16.5" customHeight="1">
      <c r="A783" s="41"/>
      <c r="B783" s="42"/>
      <c r="C783" s="207" t="s">
        <v>1627</v>
      </c>
      <c r="D783" s="207" t="s">
        <v>131</v>
      </c>
      <c r="E783" s="208" t="s">
        <v>1628</v>
      </c>
      <c r="F783" s="209" t="s">
        <v>1629</v>
      </c>
      <c r="G783" s="210" t="s">
        <v>1374</v>
      </c>
      <c r="H783" s="211">
        <v>4</v>
      </c>
      <c r="I783" s="212"/>
      <c r="J783" s="213">
        <f>ROUND(I783*H783,2)</f>
        <v>0</v>
      </c>
      <c r="K783" s="209" t="s">
        <v>135</v>
      </c>
      <c r="L783" s="47"/>
      <c r="M783" s="214" t="s">
        <v>19</v>
      </c>
      <c r="N783" s="215" t="s">
        <v>43</v>
      </c>
      <c r="O783" s="87"/>
      <c r="P783" s="216">
        <f>O783*H783</f>
        <v>0</v>
      </c>
      <c r="Q783" s="216">
        <v>0</v>
      </c>
      <c r="R783" s="216">
        <f>Q783*H783</f>
        <v>0</v>
      </c>
      <c r="S783" s="216">
        <v>0.00156</v>
      </c>
      <c r="T783" s="217">
        <f>S783*H783</f>
        <v>0.0062399999999999999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18" t="s">
        <v>147</v>
      </c>
      <c r="AT783" s="218" t="s">
        <v>131</v>
      </c>
      <c r="AU783" s="218" t="s">
        <v>82</v>
      </c>
      <c r="AY783" s="20" t="s">
        <v>128</v>
      </c>
      <c r="BE783" s="219">
        <f>IF(N783="základní",J783,0)</f>
        <v>0</v>
      </c>
      <c r="BF783" s="219">
        <f>IF(N783="snížená",J783,0)</f>
        <v>0</v>
      </c>
      <c r="BG783" s="219">
        <f>IF(N783="zákl. přenesená",J783,0)</f>
        <v>0</v>
      </c>
      <c r="BH783" s="219">
        <f>IF(N783="sníž. přenesená",J783,0)</f>
        <v>0</v>
      </c>
      <c r="BI783" s="219">
        <f>IF(N783="nulová",J783,0)</f>
        <v>0</v>
      </c>
      <c r="BJ783" s="20" t="s">
        <v>80</v>
      </c>
      <c r="BK783" s="219">
        <f>ROUND(I783*H783,2)</f>
        <v>0</v>
      </c>
      <c r="BL783" s="20" t="s">
        <v>147</v>
      </c>
      <c r="BM783" s="218" t="s">
        <v>1630</v>
      </c>
    </row>
    <row r="784" s="2" customFormat="1">
      <c r="A784" s="41"/>
      <c r="B784" s="42"/>
      <c r="C784" s="43"/>
      <c r="D784" s="220" t="s">
        <v>137</v>
      </c>
      <c r="E784" s="43"/>
      <c r="F784" s="221" t="s">
        <v>1631</v>
      </c>
      <c r="G784" s="43"/>
      <c r="H784" s="43"/>
      <c r="I784" s="222"/>
      <c r="J784" s="43"/>
      <c r="K784" s="43"/>
      <c r="L784" s="47"/>
      <c r="M784" s="223"/>
      <c r="N784" s="22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137</v>
      </c>
      <c r="AU784" s="20" t="s">
        <v>82</v>
      </c>
    </row>
    <row r="785" s="2" customFormat="1">
      <c r="A785" s="41"/>
      <c r="B785" s="42"/>
      <c r="C785" s="43"/>
      <c r="D785" s="225" t="s">
        <v>139</v>
      </c>
      <c r="E785" s="43"/>
      <c r="F785" s="226" t="s">
        <v>1632</v>
      </c>
      <c r="G785" s="43"/>
      <c r="H785" s="43"/>
      <c r="I785" s="222"/>
      <c r="J785" s="43"/>
      <c r="K785" s="43"/>
      <c r="L785" s="47"/>
      <c r="M785" s="223"/>
      <c r="N785" s="22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20" t="s">
        <v>139</v>
      </c>
      <c r="AU785" s="20" t="s">
        <v>82</v>
      </c>
    </row>
    <row r="786" s="14" customFormat="1">
      <c r="A786" s="14"/>
      <c r="B786" s="237"/>
      <c r="C786" s="238"/>
      <c r="D786" s="220" t="s">
        <v>141</v>
      </c>
      <c r="E786" s="239" t="s">
        <v>19</v>
      </c>
      <c r="F786" s="240" t="s">
        <v>1633</v>
      </c>
      <c r="G786" s="238"/>
      <c r="H786" s="241">
        <v>4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7" t="s">
        <v>141</v>
      </c>
      <c r="AU786" s="247" t="s">
        <v>82</v>
      </c>
      <c r="AV786" s="14" t="s">
        <v>82</v>
      </c>
      <c r="AW786" s="14" t="s">
        <v>33</v>
      </c>
      <c r="AX786" s="14" t="s">
        <v>72</v>
      </c>
      <c r="AY786" s="247" t="s">
        <v>128</v>
      </c>
    </row>
    <row r="787" s="15" customFormat="1">
      <c r="A787" s="15"/>
      <c r="B787" s="248"/>
      <c r="C787" s="249"/>
      <c r="D787" s="220" t="s">
        <v>141</v>
      </c>
      <c r="E787" s="250" t="s">
        <v>19</v>
      </c>
      <c r="F787" s="251" t="s">
        <v>150</v>
      </c>
      <c r="G787" s="249"/>
      <c r="H787" s="252">
        <v>4</v>
      </c>
      <c r="I787" s="253"/>
      <c r="J787" s="249"/>
      <c r="K787" s="249"/>
      <c r="L787" s="254"/>
      <c r="M787" s="255"/>
      <c r="N787" s="256"/>
      <c r="O787" s="256"/>
      <c r="P787" s="256"/>
      <c r="Q787" s="256"/>
      <c r="R787" s="256"/>
      <c r="S787" s="256"/>
      <c r="T787" s="257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58" t="s">
        <v>141</v>
      </c>
      <c r="AU787" s="258" t="s">
        <v>82</v>
      </c>
      <c r="AV787" s="15" t="s">
        <v>129</v>
      </c>
      <c r="AW787" s="15" t="s">
        <v>33</v>
      </c>
      <c r="AX787" s="15" t="s">
        <v>80</v>
      </c>
      <c r="AY787" s="258" t="s">
        <v>128</v>
      </c>
    </row>
    <row r="788" s="2" customFormat="1" ht="16.5" customHeight="1">
      <c r="A788" s="41"/>
      <c r="B788" s="42"/>
      <c r="C788" s="207" t="s">
        <v>1634</v>
      </c>
      <c r="D788" s="207" t="s">
        <v>131</v>
      </c>
      <c r="E788" s="208" t="s">
        <v>1635</v>
      </c>
      <c r="F788" s="209" t="s">
        <v>1636</v>
      </c>
      <c r="G788" s="210" t="s">
        <v>1374</v>
      </c>
      <c r="H788" s="211">
        <v>27</v>
      </c>
      <c r="I788" s="212"/>
      <c r="J788" s="213">
        <f>ROUND(I788*H788,2)</f>
        <v>0</v>
      </c>
      <c r="K788" s="209" t="s">
        <v>135</v>
      </c>
      <c r="L788" s="47"/>
      <c r="M788" s="214" t="s">
        <v>19</v>
      </c>
      <c r="N788" s="215" t="s">
        <v>43</v>
      </c>
      <c r="O788" s="87"/>
      <c r="P788" s="216">
        <f>O788*H788</f>
        <v>0</v>
      </c>
      <c r="Q788" s="216">
        <v>0</v>
      </c>
      <c r="R788" s="216">
        <f>Q788*H788</f>
        <v>0</v>
      </c>
      <c r="S788" s="216">
        <v>0.00085999999999999998</v>
      </c>
      <c r="T788" s="217">
        <f>S788*H788</f>
        <v>0.023220000000000001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18" t="s">
        <v>147</v>
      </c>
      <c r="AT788" s="218" t="s">
        <v>131</v>
      </c>
      <c r="AU788" s="218" t="s">
        <v>82</v>
      </c>
      <c r="AY788" s="20" t="s">
        <v>128</v>
      </c>
      <c r="BE788" s="219">
        <f>IF(N788="základní",J788,0)</f>
        <v>0</v>
      </c>
      <c r="BF788" s="219">
        <f>IF(N788="snížená",J788,0)</f>
        <v>0</v>
      </c>
      <c r="BG788" s="219">
        <f>IF(N788="zákl. přenesená",J788,0)</f>
        <v>0</v>
      </c>
      <c r="BH788" s="219">
        <f>IF(N788="sníž. přenesená",J788,0)</f>
        <v>0</v>
      </c>
      <c r="BI788" s="219">
        <f>IF(N788="nulová",J788,0)</f>
        <v>0</v>
      </c>
      <c r="BJ788" s="20" t="s">
        <v>80</v>
      </c>
      <c r="BK788" s="219">
        <f>ROUND(I788*H788,2)</f>
        <v>0</v>
      </c>
      <c r="BL788" s="20" t="s">
        <v>147</v>
      </c>
      <c r="BM788" s="218" t="s">
        <v>1637</v>
      </c>
    </row>
    <row r="789" s="2" customFormat="1">
      <c r="A789" s="41"/>
      <c r="B789" s="42"/>
      <c r="C789" s="43"/>
      <c r="D789" s="220" t="s">
        <v>137</v>
      </c>
      <c r="E789" s="43"/>
      <c r="F789" s="221" t="s">
        <v>1638</v>
      </c>
      <c r="G789" s="43"/>
      <c r="H789" s="43"/>
      <c r="I789" s="222"/>
      <c r="J789" s="43"/>
      <c r="K789" s="43"/>
      <c r="L789" s="47"/>
      <c r="M789" s="223"/>
      <c r="N789" s="224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137</v>
      </c>
      <c r="AU789" s="20" t="s">
        <v>82</v>
      </c>
    </row>
    <row r="790" s="2" customFormat="1">
      <c r="A790" s="41"/>
      <c r="B790" s="42"/>
      <c r="C790" s="43"/>
      <c r="D790" s="225" t="s">
        <v>139</v>
      </c>
      <c r="E790" s="43"/>
      <c r="F790" s="226" t="s">
        <v>1639</v>
      </c>
      <c r="G790" s="43"/>
      <c r="H790" s="43"/>
      <c r="I790" s="222"/>
      <c r="J790" s="43"/>
      <c r="K790" s="43"/>
      <c r="L790" s="47"/>
      <c r="M790" s="223"/>
      <c r="N790" s="224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20" t="s">
        <v>139</v>
      </c>
      <c r="AU790" s="20" t="s">
        <v>82</v>
      </c>
    </row>
    <row r="791" s="14" customFormat="1">
      <c r="A791" s="14"/>
      <c r="B791" s="237"/>
      <c r="C791" s="238"/>
      <c r="D791" s="220" t="s">
        <v>141</v>
      </c>
      <c r="E791" s="239" t="s">
        <v>19</v>
      </c>
      <c r="F791" s="240" t="s">
        <v>1640</v>
      </c>
      <c r="G791" s="238"/>
      <c r="H791" s="241">
        <v>27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7" t="s">
        <v>141</v>
      </c>
      <c r="AU791" s="247" t="s">
        <v>82</v>
      </c>
      <c r="AV791" s="14" t="s">
        <v>82</v>
      </c>
      <c r="AW791" s="14" t="s">
        <v>33</v>
      </c>
      <c r="AX791" s="14" t="s">
        <v>72</v>
      </c>
      <c r="AY791" s="247" t="s">
        <v>128</v>
      </c>
    </row>
    <row r="792" s="15" customFormat="1">
      <c r="A792" s="15"/>
      <c r="B792" s="248"/>
      <c r="C792" s="249"/>
      <c r="D792" s="220" t="s">
        <v>141</v>
      </c>
      <c r="E792" s="250" t="s">
        <v>19</v>
      </c>
      <c r="F792" s="251" t="s">
        <v>150</v>
      </c>
      <c r="G792" s="249"/>
      <c r="H792" s="252">
        <v>27</v>
      </c>
      <c r="I792" s="253"/>
      <c r="J792" s="249"/>
      <c r="K792" s="249"/>
      <c r="L792" s="254"/>
      <c r="M792" s="255"/>
      <c r="N792" s="256"/>
      <c r="O792" s="256"/>
      <c r="P792" s="256"/>
      <c r="Q792" s="256"/>
      <c r="R792" s="256"/>
      <c r="S792" s="256"/>
      <c r="T792" s="257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58" t="s">
        <v>141</v>
      </c>
      <c r="AU792" s="258" t="s">
        <v>82</v>
      </c>
      <c r="AV792" s="15" t="s">
        <v>129</v>
      </c>
      <c r="AW792" s="15" t="s">
        <v>33</v>
      </c>
      <c r="AX792" s="15" t="s">
        <v>80</v>
      </c>
      <c r="AY792" s="258" t="s">
        <v>128</v>
      </c>
    </row>
    <row r="793" s="2" customFormat="1" ht="21.75" customHeight="1">
      <c r="A793" s="41"/>
      <c r="B793" s="42"/>
      <c r="C793" s="207" t="s">
        <v>1641</v>
      </c>
      <c r="D793" s="207" t="s">
        <v>131</v>
      </c>
      <c r="E793" s="208" t="s">
        <v>1642</v>
      </c>
      <c r="F793" s="209" t="s">
        <v>1643</v>
      </c>
      <c r="G793" s="210" t="s">
        <v>134</v>
      </c>
      <c r="H793" s="211">
        <v>3</v>
      </c>
      <c r="I793" s="212"/>
      <c r="J793" s="213">
        <f>ROUND(I793*H793,2)</f>
        <v>0</v>
      </c>
      <c r="K793" s="209" t="s">
        <v>135</v>
      </c>
      <c r="L793" s="47"/>
      <c r="M793" s="214" t="s">
        <v>19</v>
      </c>
      <c r="N793" s="215" t="s">
        <v>43</v>
      </c>
      <c r="O793" s="87"/>
      <c r="P793" s="216">
        <f>O793*H793</f>
        <v>0</v>
      </c>
      <c r="Q793" s="216">
        <v>0.00016000000000000001</v>
      </c>
      <c r="R793" s="216">
        <f>Q793*H793</f>
        <v>0.00048000000000000007</v>
      </c>
      <c r="S793" s="216">
        <v>0</v>
      </c>
      <c r="T793" s="217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18" t="s">
        <v>147</v>
      </c>
      <c r="AT793" s="218" t="s">
        <v>131</v>
      </c>
      <c r="AU793" s="218" t="s">
        <v>82</v>
      </c>
      <c r="AY793" s="20" t="s">
        <v>128</v>
      </c>
      <c r="BE793" s="219">
        <f>IF(N793="základní",J793,0)</f>
        <v>0</v>
      </c>
      <c r="BF793" s="219">
        <f>IF(N793="snížená",J793,0)</f>
        <v>0</v>
      </c>
      <c r="BG793" s="219">
        <f>IF(N793="zákl. přenesená",J793,0)</f>
        <v>0</v>
      </c>
      <c r="BH793" s="219">
        <f>IF(N793="sníž. přenesená",J793,0)</f>
        <v>0</v>
      </c>
      <c r="BI793" s="219">
        <f>IF(N793="nulová",J793,0)</f>
        <v>0</v>
      </c>
      <c r="BJ793" s="20" t="s">
        <v>80</v>
      </c>
      <c r="BK793" s="219">
        <f>ROUND(I793*H793,2)</f>
        <v>0</v>
      </c>
      <c r="BL793" s="20" t="s">
        <v>147</v>
      </c>
      <c r="BM793" s="218" t="s">
        <v>1644</v>
      </c>
    </row>
    <row r="794" s="2" customFormat="1">
      <c r="A794" s="41"/>
      <c r="B794" s="42"/>
      <c r="C794" s="43"/>
      <c r="D794" s="220" t="s">
        <v>137</v>
      </c>
      <c r="E794" s="43"/>
      <c r="F794" s="221" t="s">
        <v>1645</v>
      </c>
      <c r="G794" s="43"/>
      <c r="H794" s="43"/>
      <c r="I794" s="222"/>
      <c r="J794" s="43"/>
      <c r="K794" s="43"/>
      <c r="L794" s="47"/>
      <c r="M794" s="223"/>
      <c r="N794" s="22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20" t="s">
        <v>137</v>
      </c>
      <c r="AU794" s="20" t="s">
        <v>82</v>
      </c>
    </row>
    <row r="795" s="2" customFormat="1">
      <c r="A795" s="41"/>
      <c r="B795" s="42"/>
      <c r="C795" s="43"/>
      <c r="D795" s="225" t="s">
        <v>139</v>
      </c>
      <c r="E795" s="43"/>
      <c r="F795" s="226" t="s">
        <v>1646</v>
      </c>
      <c r="G795" s="43"/>
      <c r="H795" s="43"/>
      <c r="I795" s="222"/>
      <c r="J795" s="43"/>
      <c r="K795" s="43"/>
      <c r="L795" s="47"/>
      <c r="M795" s="223"/>
      <c r="N795" s="224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T795" s="20" t="s">
        <v>139</v>
      </c>
      <c r="AU795" s="20" t="s">
        <v>82</v>
      </c>
    </row>
    <row r="796" s="13" customFormat="1">
      <c r="A796" s="13"/>
      <c r="B796" s="227"/>
      <c r="C796" s="228"/>
      <c r="D796" s="220" t="s">
        <v>141</v>
      </c>
      <c r="E796" s="229" t="s">
        <v>19</v>
      </c>
      <c r="F796" s="230" t="s">
        <v>1647</v>
      </c>
      <c r="G796" s="228"/>
      <c r="H796" s="229" t="s">
        <v>19</v>
      </c>
      <c r="I796" s="231"/>
      <c r="J796" s="228"/>
      <c r="K796" s="228"/>
      <c r="L796" s="232"/>
      <c r="M796" s="233"/>
      <c r="N796" s="234"/>
      <c r="O796" s="234"/>
      <c r="P796" s="234"/>
      <c r="Q796" s="234"/>
      <c r="R796" s="234"/>
      <c r="S796" s="234"/>
      <c r="T796" s="23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6" t="s">
        <v>141</v>
      </c>
      <c r="AU796" s="236" t="s">
        <v>82</v>
      </c>
      <c r="AV796" s="13" t="s">
        <v>80</v>
      </c>
      <c r="AW796" s="13" t="s">
        <v>33</v>
      </c>
      <c r="AX796" s="13" t="s">
        <v>72</v>
      </c>
      <c r="AY796" s="236" t="s">
        <v>128</v>
      </c>
    </row>
    <row r="797" s="14" customFormat="1">
      <c r="A797" s="14"/>
      <c r="B797" s="237"/>
      <c r="C797" s="238"/>
      <c r="D797" s="220" t="s">
        <v>141</v>
      </c>
      <c r="E797" s="239" t="s">
        <v>19</v>
      </c>
      <c r="F797" s="240" t="s">
        <v>162</v>
      </c>
      <c r="G797" s="238"/>
      <c r="H797" s="241">
        <v>3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7" t="s">
        <v>141</v>
      </c>
      <c r="AU797" s="247" t="s">
        <v>82</v>
      </c>
      <c r="AV797" s="14" t="s">
        <v>82</v>
      </c>
      <c r="AW797" s="14" t="s">
        <v>33</v>
      </c>
      <c r="AX797" s="14" t="s">
        <v>80</v>
      </c>
      <c r="AY797" s="247" t="s">
        <v>128</v>
      </c>
    </row>
    <row r="798" s="2" customFormat="1" ht="16.5" customHeight="1">
      <c r="A798" s="41"/>
      <c r="B798" s="42"/>
      <c r="C798" s="207" t="s">
        <v>736</v>
      </c>
      <c r="D798" s="207" t="s">
        <v>131</v>
      </c>
      <c r="E798" s="208" t="s">
        <v>1648</v>
      </c>
      <c r="F798" s="209" t="s">
        <v>1649</v>
      </c>
      <c r="G798" s="210" t="s">
        <v>134</v>
      </c>
      <c r="H798" s="211">
        <v>1</v>
      </c>
      <c r="I798" s="212"/>
      <c r="J798" s="213">
        <f>ROUND(I798*H798,2)</f>
        <v>0</v>
      </c>
      <c r="K798" s="209" t="s">
        <v>135</v>
      </c>
      <c r="L798" s="47"/>
      <c r="M798" s="214" t="s">
        <v>19</v>
      </c>
      <c r="N798" s="215" t="s">
        <v>43</v>
      </c>
      <c r="O798" s="87"/>
      <c r="P798" s="216">
        <f>O798*H798</f>
        <v>0</v>
      </c>
      <c r="Q798" s="216">
        <v>0</v>
      </c>
      <c r="R798" s="216">
        <f>Q798*H798</f>
        <v>0</v>
      </c>
      <c r="S798" s="216">
        <v>0</v>
      </c>
      <c r="T798" s="217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18" t="s">
        <v>147</v>
      </c>
      <c r="AT798" s="218" t="s">
        <v>131</v>
      </c>
      <c r="AU798" s="218" t="s">
        <v>82</v>
      </c>
      <c r="AY798" s="20" t="s">
        <v>128</v>
      </c>
      <c r="BE798" s="219">
        <f>IF(N798="základní",J798,0)</f>
        <v>0</v>
      </c>
      <c r="BF798" s="219">
        <f>IF(N798="snížená",J798,0)</f>
        <v>0</v>
      </c>
      <c r="BG798" s="219">
        <f>IF(N798="zákl. přenesená",J798,0)</f>
        <v>0</v>
      </c>
      <c r="BH798" s="219">
        <f>IF(N798="sníž. přenesená",J798,0)</f>
        <v>0</v>
      </c>
      <c r="BI798" s="219">
        <f>IF(N798="nulová",J798,0)</f>
        <v>0</v>
      </c>
      <c r="BJ798" s="20" t="s">
        <v>80</v>
      </c>
      <c r="BK798" s="219">
        <f>ROUND(I798*H798,2)</f>
        <v>0</v>
      </c>
      <c r="BL798" s="20" t="s">
        <v>147</v>
      </c>
      <c r="BM798" s="218" t="s">
        <v>1650</v>
      </c>
    </row>
    <row r="799" s="2" customFormat="1">
      <c r="A799" s="41"/>
      <c r="B799" s="42"/>
      <c r="C799" s="43"/>
      <c r="D799" s="220" t="s">
        <v>137</v>
      </c>
      <c r="E799" s="43"/>
      <c r="F799" s="221" t="s">
        <v>1651</v>
      </c>
      <c r="G799" s="43"/>
      <c r="H799" s="43"/>
      <c r="I799" s="222"/>
      <c r="J799" s="43"/>
      <c r="K799" s="43"/>
      <c r="L799" s="47"/>
      <c r="M799" s="223"/>
      <c r="N799" s="22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137</v>
      </c>
      <c r="AU799" s="20" t="s">
        <v>82</v>
      </c>
    </row>
    <row r="800" s="2" customFormat="1">
      <c r="A800" s="41"/>
      <c r="B800" s="42"/>
      <c r="C800" s="43"/>
      <c r="D800" s="225" t="s">
        <v>139</v>
      </c>
      <c r="E800" s="43"/>
      <c r="F800" s="226" t="s">
        <v>1652</v>
      </c>
      <c r="G800" s="43"/>
      <c r="H800" s="43"/>
      <c r="I800" s="222"/>
      <c r="J800" s="43"/>
      <c r="K800" s="43"/>
      <c r="L800" s="47"/>
      <c r="M800" s="223"/>
      <c r="N800" s="224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139</v>
      </c>
      <c r="AU800" s="20" t="s">
        <v>82</v>
      </c>
    </row>
    <row r="801" s="13" customFormat="1">
      <c r="A801" s="13"/>
      <c r="B801" s="227"/>
      <c r="C801" s="228"/>
      <c r="D801" s="220" t="s">
        <v>141</v>
      </c>
      <c r="E801" s="229" t="s">
        <v>19</v>
      </c>
      <c r="F801" s="230" t="s">
        <v>1653</v>
      </c>
      <c r="G801" s="228"/>
      <c r="H801" s="229" t="s">
        <v>19</v>
      </c>
      <c r="I801" s="231"/>
      <c r="J801" s="228"/>
      <c r="K801" s="228"/>
      <c r="L801" s="232"/>
      <c r="M801" s="233"/>
      <c r="N801" s="234"/>
      <c r="O801" s="234"/>
      <c r="P801" s="234"/>
      <c r="Q801" s="234"/>
      <c r="R801" s="234"/>
      <c r="S801" s="234"/>
      <c r="T801" s="23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6" t="s">
        <v>141</v>
      </c>
      <c r="AU801" s="236" t="s">
        <v>82</v>
      </c>
      <c r="AV801" s="13" t="s">
        <v>80</v>
      </c>
      <c r="AW801" s="13" t="s">
        <v>33</v>
      </c>
      <c r="AX801" s="13" t="s">
        <v>72</v>
      </c>
      <c r="AY801" s="236" t="s">
        <v>128</v>
      </c>
    </row>
    <row r="802" s="14" customFormat="1">
      <c r="A802" s="14"/>
      <c r="B802" s="237"/>
      <c r="C802" s="238"/>
      <c r="D802" s="220" t="s">
        <v>141</v>
      </c>
      <c r="E802" s="239" t="s">
        <v>19</v>
      </c>
      <c r="F802" s="240" t="s">
        <v>1558</v>
      </c>
      <c r="G802" s="238"/>
      <c r="H802" s="241">
        <v>1</v>
      </c>
      <c r="I802" s="242"/>
      <c r="J802" s="238"/>
      <c r="K802" s="238"/>
      <c r="L802" s="243"/>
      <c r="M802" s="244"/>
      <c r="N802" s="245"/>
      <c r="O802" s="245"/>
      <c r="P802" s="245"/>
      <c r="Q802" s="245"/>
      <c r="R802" s="245"/>
      <c r="S802" s="245"/>
      <c r="T802" s="246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7" t="s">
        <v>141</v>
      </c>
      <c r="AU802" s="247" t="s">
        <v>82</v>
      </c>
      <c r="AV802" s="14" t="s">
        <v>82</v>
      </c>
      <c r="AW802" s="14" t="s">
        <v>33</v>
      </c>
      <c r="AX802" s="14" t="s">
        <v>80</v>
      </c>
      <c r="AY802" s="247" t="s">
        <v>128</v>
      </c>
    </row>
    <row r="803" s="2" customFormat="1" ht="24.15" customHeight="1">
      <c r="A803" s="41"/>
      <c r="B803" s="42"/>
      <c r="C803" s="207" t="s">
        <v>1654</v>
      </c>
      <c r="D803" s="207" t="s">
        <v>131</v>
      </c>
      <c r="E803" s="208" t="s">
        <v>1655</v>
      </c>
      <c r="F803" s="209" t="s">
        <v>1656</v>
      </c>
      <c r="G803" s="210" t="s">
        <v>134</v>
      </c>
      <c r="H803" s="211">
        <v>21</v>
      </c>
      <c r="I803" s="212"/>
      <c r="J803" s="213">
        <f>ROUND(I803*H803,2)</f>
        <v>0</v>
      </c>
      <c r="K803" s="209" t="s">
        <v>135</v>
      </c>
      <c r="L803" s="47"/>
      <c r="M803" s="214" t="s">
        <v>19</v>
      </c>
      <c r="N803" s="215" t="s">
        <v>43</v>
      </c>
      <c r="O803" s="87"/>
      <c r="P803" s="216">
        <f>O803*H803</f>
        <v>0</v>
      </c>
      <c r="Q803" s="216">
        <v>4.0000000000000003E-05</v>
      </c>
      <c r="R803" s="216">
        <f>Q803*H803</f>
        <v>0.00084000000000000003</v>
      </c>
      <c r="S803" s="216">
        <v>0</v>
      </c>
      <c r="T803" s="217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18" t="s">
        <v>147</v>
      </c>
      <c r="AT803" s="218" t="s">
        <v>131</v>
      </c>
      <c r="AU803" s="218" t="s">
        <v>82</v>
      </c>
      <c r="AY803" s="20" t="s">
        <v>128</v>
      </c>
      <c r="BE803" s="219">
        <f>IF(N803="základní",J803,0)</f>
        <v>0</v>
      </c>
      <c r="BF803" s="219">
        <f>IF(N803="snížená",J803,0)</f>
        <v>0</v>
      </c>
      <c r="BG803" s="219">
        <f>IF(N803="zákl. přenesená",J803,0)</f>
        <v>0</v>
      </c>
      <c r="BH803" s="219">
        <f>IF(N803="sníž. přenesená",J803,0)</f>
        <v>0</v>
      </c>
      <c r="BI803" s="219">
        <f>IF(N803="nulová",J803,0)</f>
        <v>0</v>
      </c>
      <c r="BJ803" s="20" t="s">
        <v>80</v>
      </c>
      <c r="BK803" s="219">
        <f>ROUND(I803*H803,2)</f>
        <v>0</v>
      </c>
      <c r="BL803" s="20" t="s">
        <v>147</v>
      </c>
      <c r="BM803" s="218" t="s">
        <v>1657</v>
      </c>
    </row>
    <row r="804" s="2" customFormat="1">
      <c r="A804" s="41"/>
      <c r="B804" s="42"/>
      <c r="C804" s="43"/>
      <c r="D804" s="220" t="s">
        <v>137</v>
      </c>
      <c r="E804" s="43"/>
      <c r="F804" s="221" t="s">
        <v>1658</v>
      </c>
      <c r="G804" s="43"/>
      <c r="H804" s="43"/>
      <c r="I804" s="222"/>
      <c r="J804" s="43"/>
      <c r="K804" s="43"/>
      <c r="L804" s="47"/>
      <c r="M804" s="223"/>
      <c r="N804" s="224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20" t="s">
        <v>137</v>
      </c>
      <c r="AU804" s="20" t="s">
        <v>82</v>
      </c>
    </row>
    <row r="805" s="2" customFormat="1">
      <c r="A805" s="41"/>
      <c r="B805" s="42"/>
      <c r="C805" s="43"/>
      <c r="D805" s="225" t="s">
        <v>139</v>
      </c>
      <c r="E805" s="43"/>
      <c r="F805" s="226" t="s">
        <v>1659</v>
      </c>
      <c r="G805" s="43"/>
      <c r="H805" s="43"/>
      <c r="I805" s="222"/>
      <c r="J805" s="43"/>
      <c r="K805" s="43"/>
      <c r="L805" s="47"/>
      <c r="M805" s="223"/>
      <c r="N805" s="224"/>
      <c r="O805" s="87"/>
      <c r="P805" s="87"/>
      <c r="Q805" s="87"/>
      <c r="R805" s="87"/>
      <c r="S805" s="87"/>
      <c r="T805" s="88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T805" s="20" t="s">
        <v>139</v>
      </c>
      <c r="AU805" s="20" t="s">
        <v>82</v>
      </c>
    </row>
    <row r="806" s="13" customFormat="1">
      <c r="A806" s="13"/>
      <c r="B806" s="227"/>
      <c r="C806" s="228"/>
      <c r="D806" s="220" t="s">
        <v>141</v>
      </c>
      <c r="E806" s="229" t="s">
        <v>19</v>
      </c>
      <c r="F806" s="230" t="s">
        <v>1660</v>
      </c>
      <c r="G806" s="228"/>
      <c r="H806" s="229" t="s">
        <v>19</v>
      </c>
      <c r="I806" s="231"/>
      <c r="J806" s="228"/>
      <c r="K806" s="228"/>
      <c r="L806" s="232"/>
      <c r="M806" s="233"/>
      <c r="N806" s="234"/>
      <c r="O806" s="234"/>
      <c r="P806" s="234"/>
      <c r="Q806" s="234"/>
      <c r="R806" s="234"/>
      <c r="S806" s="234"/>
      <c r="T806" s="23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6" t="s">
        <v>141</v>
      </c>
      <c r="AU806" s="236" t="s">
        <v>82</v>
      </c>
      <c r="AV806" s="13" t="s">
        <v>80</v>
      </c>
      <c r="AW806" s="13" t="s">
        <v>33</v>
      </c>
      <c r="AX806" s="13" t="s">
        <v>72</v>
      </c>
      <c r="AY806" s="236" t="s">
        <v>128</v>
      </c>
    </row>
    <row r="807" s="14" customFormat="1">
      <c r="A807" s="14"/>
      <c r="B807" s="237"/>
      <c r="C807" s="238"/>
      <c r="D807" s="220" t="s">
        <v>141</v>
      </c>
      <c r="E807" s="239" t="s">
        <v>19</v>
      </c>
      <c r="F807" s="240" t="s">
        <v>1497</v>
      </c>
      <c r="G807" s="238"/>
      <c r="H807" s="241">
        <v>6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7" t="s">
        <v>141</v>
      </c>
      <c r="AU807" s="247" t="s">
        <v>82</v>
      </c>
      <c r="AV807" s="14" t="s">
        <v>82</v>
      </c>
      <c r="AW807" s="14" t="s">
        <v>33</v>
      </c>
      <c r="AX807" s="14" t="s">
        <v>72</v>
      </c>
      <c r="AY807" s="247" t="s">
        <v>128</v>
      </c>
    </row>
    <row r="808" s="13" customFormat="1">
      <c r="A808" s="13"/>
      <c r="B808" s="227"/>
      <c r="C808" s="228"/>
      <c r="D808" s="220" t="s">
        <v>141</v>
      </c>
      <c r="E808" s="229" t="s">
        <v>19</v>
      </c>
      <c r="F808" s="230" t="s">
        <v>1661</v>
      </c>
      <c r="G808" s="228"/>
      <c r="H808" s="229" t="s">
        <v>19</v>
      </c>
      <c r="I808" s="231"/>
      <c r="J808" s="228"/>
      <c r="K808" s="228"/>
      <c r="L808" s="232"/>
      <c r="M808" s="233"/>
      <c r="N808" s="234"/>
      <c r="O808" s="234"/>
      <c r="P808" s="234"/>
      <c r="Q808" s="234"/>
      <c r="R808" s="234"/>
      <c r="S808" s="234"/>
      <c r="T808" s="23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6" t="s">
        <v>141</v>
      </c>
      <c r="AU808" s="236" t="s">
        <v>82</v>
      </c>
      <c r="AV808" s="13" t="s">
        <v>80</v>
      </c>
      <c r="AW808" s="13" t="s">
        <v>33</v>
      </c>
      <c r="AX808" s="13" t="s">
        <v>72</v>
      </c>
      <c r="AY808" s="236" t="s">
        <v>128</v>
      </c>
    </row>
    <row r="809" s="14" customFormat="1">
      <c r="A809" s="14"/>
      <c r="B809" s="237"/>
      <c r="C809" s="238"/>
      <c r="D809" s="220" t="s">
        <v>141</v>
      </c>
      <c r="E809" s="239" t="s">
        <v>19</v>
      </c>
      <c r="F809" s="240" t="s">
        <v>1499</v>
      </c>
      <c r="G809" s="238"/>
      <c r="H809" s="241">
        <v>9</v>
      </c>
      <c r="I809" s="242"/>
      <c r="J809" s="238"/>
      <c r="K809" s="238"/>
      <c r="L809" s="243"/>
      <c r="M809" s="244"/>
      <c r="N809" s="245"/>
      <c r="O809" s="245"/>
      <c r="P809" s="245"/>
      <c r="Q809" s="245"/>
      <c r="R809" s="245"/>
      <c r="S809" s="245"/>
      <c r="T809" s="24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7" t="s">
        <v>141</v>
      </c>
      <c r="AU809" s="247" t="s">
        <v>82</v>
      </c>
      <c r="AV809" s="14" t="s">
        <v>82</v>
      </c>
      <c r="AW809" s="14" t="s">
        <v>33</v>
      </c>
      <c r="AX809" s="14" t="s">
        <v>72</v>
      </c>
      <c r="AY809" s="247" t="s">
        <v>128</v>
      </c>
    </row>
    <row r="810" s="14" customFormat="1">
      <c r="A810" s="14"/>
      <c r="B810" s="237"/>
      <c r="C810" s="238"/>
      <c r="D810" s="220" t="s">
        <v>141</v>
      </c>
      <c r="E810" s="239" t="s">
        <v>19</v>
      </c>
      <c r="F810" s="240" t="s">
        <v>1500</v>
      </c>
      <c r="G810" s="238"/>
      <c r="H810" s="241">
        <v>5</v>
      </c>
      <c r="I810" s="242"/>
      <c r="J810" s="238"/>
      <c r="K810" s="238"/>
      <c r="L810" s="243"/>
      <c r="M810" s="244"/>
      <c r="N810" s="245"/>
      <c r="O810" s="245"/>
      <c r="P810" s="245"/>
      <c r="Q810" s="245"/>
      <c r="R810" s="245"/>
      <c r="S810" s="245"/>
      <c r="T810" s="24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7" t="s">
        <v>141</v>
      </c>
      <c r="AU810" s="247" t="s">
        <v>82</v>
      </c>
      <c r="AV810" s="14" t="s">
        <v>82</v>
      </c>
      <c r="AW810" s="14" t="s">
        <v>33</v>
      </c>
      <c r="AX810" s="14" t="s">
        <v>72</v>
      </c>
      <c r="AY810" s="247" t="s">
        <v>128</v>
      </c>
    </row>
    <row r="811" s="14" customFormat="1">
      <c r="A811" s="14"/>
      <c r="B811" s="237"/>
      <c r="C811" s="238"/>
      <c r="D811" s="220" t="s">
        <v>141</v>
      </c>
      <c r="E811" s="239" t="s">
        <v>19</v>
      </c>
      <c r="F811" s="240" t="s">
        <v>1501</v>
      </c>
      <c r="G811" s="238"/>
      <c r="H811" s="241">
        <v>1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7" t="s">
        <v>141</v>
      </c>
      <c r="AU811" s="247" t="s">
        <v>82</v>
      </c>
      <c r="AV811" s="14" t="s">
        <v>82</v>
      </c>
      <c r="AW811" s="14" t="s">
        <v>33</v>
      </c>
      <c r="AX811" s="14" t="s">
        <v>72</v>
      </c>
      <c r="AY811" s="247" t="s">
        <v>128</v>
      </c>
    </row>
    <row r="812" s="15" customFormat="1">
      <c r="A812" s="15"/>
      <c r="B812" s="248"/>
      <c r="C812" s="249"/>
      <c r="D812" s="220" t="s">
        <v>141</v>
      </c>
      <c r="E812" s="250" t="s">
        <v>19</v>
      </c>
      <c r="F812" s="251" t="s">
        <v>150</v>
      </c>
      <c r="G812" s="249"/>
      <c r="H812" s="252">
        <v>21</v>
      </c>
      <c r="I812" s="253"/>
      <c r="J812" s="249"/>
      <c r="K812" s="249"/>
      <c r="L812" s="254"/>
      <c r="M812" s="255"/>
      <c r="N812" s="256"/>
      <c r="O812" s="256"/>
      <c r="P812" s="256"/>
      <c r="Q812" s="256"/>
      <c r="R812" s="256"/>
      <c r="S812" s="256"/>
      <c r="T812" s="257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58" t="s">
        <v>141</v>
      </c>
      <c r="AU812" s="258" t="s">
        <v>82</v>
      </c>
      <c r="AV812" s="15" t="s">
        <v>129</v>
      </c>
      <c r="AW812" s="15" t="s">
        <v>33</v>
      </c>
      <c r="AX812" s="15" t="s">
        <v>80</v>
      </c>
      <c r="AY812" s="258" t="s">
        <v>128</v>
      </c>
    </row>
    <row r="813" s="2" customFormat="1" ht="24.15" customHeight="1">
      <c r="A813" s="41"/>
      <c r="B813" s="42"/>
      <c r="C813" s="270" t="s">
        <v>1662</v>
      </c>
      <c r="D813" s="270" t="s">
        <v>387</v>
      </c>
      <c r="E813" s="271" t="s">
        <v>1663</v>
      </c>
      <c r="F813" s="272" t="s">
        <v>1664</v>
      </c>
      <c r="G813" s="273" t="s">
        <v>134</v>
      </c>
      <c r="H813" s="274">
        <v>6</v>
      </c>
      <c r="I813" s="275"/>
      <c r="J813" s="276">
        <f>ROUND(I813*H813,2)</f>
        <v>0</v>
      </c>
      <c r="K813" s="272" t="s">
        <v>353</v>
      </c>
      <c r="L813" s="277"/>
      <c r="M813" s="278" t="s">
        <v>19</v>
      </c>
      <c r="N813" s="279" t="s">
        <v>43</v>
      </c>
      <c r="O813" s="87"/>
      <c r="P813" s="216">
        <f>O813*H813</f>
        <v>0</v>
      </c>
      <c r="Q813" s="216">
        <v>0.0025000000000000001</v>
      </c>
      <c r="R813" s="216">
        <f>Q813*H813</f>
        <v>0.014999999999999999</v>
      </c>
      <c r="S813" s="216">
        <v>0</v>
      </c>
      <c r="T813" s="217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18" t="s">
        <v>390</v>
      </c>
      <c r="AT813" s="218" t="s">
        <v>387</v>
      </c>
      <c r="AU813" s="218" t="s">
        <v>82</v>
      </c>
      <c r="AY813" s="20" t="s">
        <v>128</v>
      </c>
      <c r="BE813" s="219">
        <f>IF(N813="základní",J813,0)</f>
        <v>0</v>
      </c>
      <c r="BF813" s="219">
        <f>IF(N813="snížená",J813,0)</f>
        <v>0</v>
      </c>
      <c r="BG813" s="219">
        <f>IF(N813="zákl. přenesená",J813,0)</f>
        <v>0</v>
      </c>
      <c r="BH813" s="219">
        <f>IF(N813="sníž. přenesená",J813,0)</f>
        <v>0</v>
      </c>
      <c r="BI813" s="219">
        <f>IF(N813="nulová",J813,0)</f>
        <v>0</v>
      </c>
      <c r="BJ813" s="20" t="s">
        <v>80</v>
      </c>
      <c r="BK813" s="219">
        <f>ROUND(I813*H813,2)</f>
        <v>0</v>
      </c>
      <c r="BL813" s="20" t="s">
        <v>147</v>
      </c>
      <c r="BM813" s="218" t="s">
        <v>1665</v>
      </c>
    </row>
    <row r="814" s="2" customFormat="1">
      <c r="A814" s="41"/>
      <c r="B814" s="42"/>
      <c r="C814" s="43"/>
      <c r="D814" s="220" t="s">
        <v>137</v>
      </c>
      <c r="E814" s="43"/>
      <c r="F814" s="221" t="s">
        <v>1664</v>
      </c>
      <c r="G814" s="43"/>
      <c r="H814" s="43"/>
      <c r="I814" s="222"/>
      <c r="J814" s="43"/>
      <c r="K814" s="43"/>
      <c r="L814" s="47"/>
      <c r="M814" s="223"/>
      <c r="N814" s="224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137</v>
      </c>
      <c r="AU814" s="20" t="s">
        <v>82</v>
      </c>
    </row>
    <row r="815" s="14" customFormat="1">
      <c r="A815" s="14"/>
      <c r="B815" s="237"/>
      <c r="C815" s="238"/>
      <c r="D815" s="220" t="s">
        <v>141</v>
      </c>
      <c r="E815" s="239" t="s">
        <v>19</v>
      </c>
      <c r="F815" s="240" t="s">
        <v>1497</v>
      </c>
      <c r="G815" s="238"/>
      <c r="H815" s="241">
        <v>6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7" t="s">
        <v>141</v>
      </c>
      <c r="AU815" s="247" t="s">
        <v>82</v>
      </c>
      <c r="AV815" s="14" t="s">
        <v>82</v>
      </c>
      <c r="AW815" s="14" t="s">
        <v>33</v>
      </c>
      <c r="AX815" s="14" t="s">
        <v>80</v>
      </c>
      <c r="AY815" s="247" t="s">
        <v>128</v>
      </c>
    </row>
    <row r="816" s="2" customFormat="1" ht="24.15" customHeight="1">
      <c r="A816" s="41"/>
      <c r="B816" s="42"/>
      <c r="C816" s="270" t="s">
        <v>1666</v>
      </c>
      <c r="D816" s="270" t="s">
        <v>387</v>
      </c>
      <c r="E816" s="271" t="s">
        <v>1667</v>
      </c>
      <c r="F816" s="272" t="s">
        <v>1668</v>
      </c>
      <c r="G816" s="273" t="s">
        <v>134</v>
      </c>
      <c r="H816" s="274">
        <v>10</v>
      </c>
      <c r="I816" s="275"/>
      <c r="J816" s="276">
        <f>ROUND(I816*H816,2)</f>
        <v>0</v>
      </c>
      <c r="K816" s="272" t="s">
        <v>353</v>
      </c>
      <c r="L816" s="277"/>
      <c r="M816" s="278" t="s">
        <v>19</v>
      </c>
      <c r="N816" s="279" t="s">
        <v>43</v>
      </c>
      <c r="O816" s="87"/>
      <c r="P816" s="216">
        <f>O816*H816</f>
        <v>0</v>
      </c>
      <c r="Q816" s="216">
        <v>0.0025000000000000001</v>
      </c>
      <c r="R816" s="216">
        <f>Q816*H816</f>
        <v>0.025000000000000001</v>
      </c>
      <c r="S816" s="216">
        <v>0</v>
      </c>
      <c r="T816" s="217">
        <f>S816*H816</f>
        <v>0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18" t="s">
        <v>390</v>
      </c>
      <c r="AT816" s="218" t="s">
        <v>387</v>
      </c>
      <c r="AU816" s="218" t="s">
        <v>82</v>
      </c>
      <c r="AY816" s="20" t="s">
        <v>128</v>
      </c>
      <c r="BE816" s="219">
        <f>IF(N816="základní",J816,0)</f>
        <v>0</v>
      </c>
      <c r="BF816" s="219">
        <f>IF(N816="snížená",J816,0)</f>
        <v>0</v>
      </c>
      <c r="BG816" s="219">
        <f>IF(N816="zákl. přenesená",J816,0)</f>
        <v>0</v>
      </c>
      <c r="BH816" s="219">
        <f>IF(N816="sníž. přenesená",J816,0)</f>
        <v>0</v>
      </c>
      <c r="BI816" s="219">
        <f>IF(N816="nulová",J816,0)</f>
        <v>0</v>
      </c>
      <c r="BJ816" s="20" t="s">
        <v>80</v>
      </c>
      <c r="BK816" s="219">
        <f>ROUND(I816*H816,2)</f>
        <v>0</v>
      </c>
      <c r="BL816" s="20" t="s">
        <v>147</v>
      </c>
      <c r="BM816" s="218" t="s">
        <v>1669</v>
      </c>
    </row>
    <row r="817" s="2" customFormat="1">
      <c r="A817" s="41"/>
      <c r="B817" s="42"/>
      <c r="C817" s="43"/>
      <c r="D817" s="220" t="s">
        <v>137</v>
      </c>
      <c r="E817" s="43"/>
      <c r="F817" s="221" t="s">
        <v>1668</v>
      </c>
      <c r="G817" s="43"/>
      <c r="H817" s="43"/>
      <c r="I817" s="222"/>
      <c r="J817" s="43"/>
      <c r="K817" s="43"/>
      <c r="L817" s="47"/>
      <c r="M817" s="223"/>
      <c r="N817" s="224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137</v>
      </c>
      <c r="AU817" s="20" t="s">
        <v>82</v>
      </c>
    </row>
    <row r="818" s="14" customFormat="1">
      <c r="A818" s="14"/>
      <c r="B818" s="237"/>
      <c r="C818" s="238"/>
      <c r="D818" s="220" t="s">
        <v>141</v>
      </c>
      <c r="E818" s="239" t="s">
        <v>19</v>
      </c>
      <c r="F818" s="240" t="s">
        <v>1499</v>
      </c>
      <c r="G818" s="238"/>
      <c r="H818" s="241">
        <v>9</v>
      </c>
      <c r="I818" s="242"/>
      <c r="J818" s="238"/>
      <c r="K818" s="238"/>
      <c r="L818" s="243"/>
      <c r="M818" s="244"/>
      <c r="N818" s="245"/>
      <c r="O818" s="245"/>
      <c r="P818" s="245"/>
      <c r="Q818" s="245"/>
      <c r="R818" s="245"/>
      <c r="S818" s="245"/>
      <c r="T818" s="24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7" t="s">
        <v>141</v>
      </c>
      <c r="AU818" s="247" t="s">
        <v>82</v>
      </c>
      <c r="AV818" s="14" t="s">
        <v>82</v>
      </c>
      <c r="AW818" s="14" t="s">
        <v>33</v>
      </c>
      <c r="AX818" s="14" t="s">
        <v>72</v>
      </c>
      <c r="AY818" s="247" t="s">
        <v>128</v>
      </c>
    </row>
    <row r="819" s="14" customFormat="1">
      <c r="A819" s="14"/>
      <c r="B819" s="237"/>
      <c r="C819" s="238"/>
      <c r="D819" s="220" t="s">
        <v>141</v>
      </c>
      <c r="E819" s="239" t="s">
        <v>19</v>
      </c>
      <c r="F819" s="240" t="s">
        <v>1501</v>
      </c>
      <c r="G819" s="238"/>
      <c r="H819" s="241">
        <v>1</v>
      </c>
      <c r="I819" s="242"/>
      <c r="J819" s="238"/>
      <c r="K819" s="238"/>
      <c r="L819" s="243"/>
      <c r="M819" s="244"/>
      <c r="N819" s="245"/>
      <c r="O819" s="245"/>
      <c r="P819" s="245"/>
      <c r="Q819" s="245"/>
      <c r="R819" s="245"/>
      <c r="S819" s="245"/>
      <c r="T819" s="24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7" t="s">
        <v>141</v>
      </c>
      <c r="AU819" s="247" t="s">
        <v>82</v>
      </c>
      <c r="AV819" s="14" t="s">
        <v>82</v>
      </c>
      <c r="AW819" s="14" t="s">
        <v>33</v>
      </c>
      <c r="AX819" s="14" t="s">
        <v>72</v>
      </c>
      <c r="AY819" s="247" t="s">
        <v>128</v>
      </c>
    </row>
    <row r="820" s="15" customFormat="1">
      <c r="A820" s="15"/>
      <c r="B820" s="248"/>
      <c r="C820" s="249"/>
      <c r="D820" s="220" t="s">
        <v>141</v>
      </c>
      <c r="E820" s="250" t="s">
        <v>19</v>
      </c>
      <c r="F820" s="251" t="s">
        <v>150</v>
      </c>
      <c r="G820" s="249"/>
      <c r="H820" s="252">
        <v>10</v>
      </c>
      <c r="I820" s="253"/>
      <c r="J820" s="249"/>
      <c r="K820" s="249"/>
      <c r="L820" s="254"/>
      <c r="M820" s="255"/>
      <c r="N820" s="256"/>
      <c r="O820" s="256"/>
      <c r="P820" s="256"/>
      <c r="Q820" s="256"/>
      <c r="R820" s="256"/>
      <c r="S820" s="256"/>
      <c r="T820" s="257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8" t="s">
        <v>141</v>
      </c>
      <c r="AU820" s="258" t="s">
        <v>82</v>
      </c>
      <c r="AV820" s="15" t="s">
        <v>129</v>
      </c>
      <c r="AW820" s="15" t="s">
        <v>33</v>
      </c>
      <c r="AX820" s="15" t="s">
        <v>80</v>
      </c>
      <c r="AY820" s="258" t="s">
        <v>128</v>
      </c>
    </row>
    <row r="821" s="2" customFormat="1" ht="44.25" customHeight="1">
      <c r="A821" s="41"/>
      <c r="B821" s="42"/>
      <c r="C821" s="270" t="s">
        <v>1670</v>
      </c>
      <c r="D821" s="270" t="s">
        <v>387</v>
      </c>
      <c r="E821" s="271" t="s">
        <v>1671</v>
      </c>
      <c r="F821" s="272" t="s">
        <v>1672</v>
      </c>
      <c r="G821" s="273" t="s">
        <v>134</v>
      </c>
      <c r="H821" s="274">
        <v>5</v>
      </c>
      <c r="I821" s="275"/>
      <c r="J821" s="276">
        <f>ROUND(I821*H821,2)</f>
        <v>0</v>
      </c>
      <c r="K821" s="272" t="s">
        <v>353</v>
      </c>
      <c r="L821" s="277"/>
      <c r="M821" s="278" t="s">
        <v>19</v>
      </c>
      <c r="N821" s="279" t="s">
        <v>43</v>
      </c>
      <c r="O821" s="87"/>
      <c r="P821" s="216">
        <f>O821*H821</f>
        <v>0</v>
      </c>
      <c r="Q821" s="216">
        <v>0.0025000000000000001</v>
      </c>
      <c r="R821" s="216">
        <f>Q821*H821</f>
        <v>0.012500000000000001</v>
      </c>
      <c r="S821" s="216">
        <v>0</v>
      </c>
      <c r="T821" s="217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18" t="s">
        <v>390</v>
      </c>
      <c r="AT821" s="218" t="s">
        <v>387</v>
      </c>
      <c r="AU821" s="218" t="s">
        <v>82</v>
      </c>
      <c r="AY821" s="20" t="s">
        <v>128</v>
      </c>
      <c r="BE821" s="219">
        <f>IF(N821="základní",J821,0)</f>
        <v>0</v>
      </c>
      <c r="BF821" s="219">
        <f>IF(N821="snížená",J821,0)</f>
        <v>0</v>
      </c>
      <c r="BG821" s="219">
        <f>IF(N821="zákl. přenesená",J821,0)</f>
        <v>0</v>
      </c>
      <c r="BH821" s="219">
        <f>IF(N821="sníž. přenesená",J821,0)</f>
        <v>0</v>
      </c>
      <c r="BI821" s="219">
        <f>IF(N821="nulová",J821,0)</f>
        <v>0</v>
      </c>
      <c r="BJ821" s="20" t="s">
        <v>80</v>
      </c>
      <c r="BK821" s="219">
        <f>ROUND(I821*H821,2)</f>
        <v>0</v>
      </c>
      <c r="BL821" s="20" t="s">
        <v>147</v>
      </c>
      <c r="BM821" s="218" t="s">
        <v>1673</v>
      </c>
    </row>
    <row r="822" s="2" customFormat="1">
      <c r="A822" s="41"/>
      <c r="B822" s="42"/>
      <c r="C822" s="43"/>
      <c r="D822" s="220" t="s">
        <v>137</v>
      </c>
      <c r="E822" s="43"/>
      <c r="F822" s="221" t="s">
        <v>1672</v>
      </c>
      <c r="G822" s="43"/>
      <c r="H822" s="43"/>
      <c r="I822" s="222"/>
      <c r="J822" s="43"/>
      <c r="K822" s="43"/>
      <c r="L822" s="47"/>
      <c r="M822" s="223"/>
      <c r="N822" s="224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20" t="s">
        <v>137</v>
      </c>
      <c r="AU822" s="20" t="s">
        <v>82</v>
      </c>
    </row>
    <row r="823" s="14" customFormat="1">
      <c r="A823" s="14"/>
      <c r="B823" s="237"/>
      <c r="C823" s="238"/>
      <c r="D823" s="220" t="s">
        <v>141</v>
      </c>
      <c r="E823" s="239" t="s">
        <v>19</v>
      </c>
      <c r="F823" s="240" t="s">
        <v>1500</v>
      </c>
      <c r="G823" s="238"/>
      <c r="H823" s="241">
        <v>5</v>
      </c>
      <c r="I823" s="242"/>
      <c r="J823" s="238"/>
      <c r="K823" s="238"/>
      <c r="L823" s="243"/>
      <c r="M823" s="244"/>
      <c r="N823" s="245"/>
      <c r="O823" s="245"/>
      <c r="P823" s="245"/>
      <c r="Q823" s="245"/>
      <c r="R823" s="245"/>
      <c r="S823" s="245"/>
      <c r="T823" s="24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7" t="s">
        <v>141</v>
      </c>
      <c r="AU823" s="247" t="s">
        <v>82</v>
      </c>
      <c r="AV823" s="14" t="s">
        <v>82</v>
      </c>
      <c r="AW823" s="14" t="s">
        <v>33</v>
      </c>
      <c r="AX823" s="14" t="s">
        <v>80</v>
      </c>
      <c r="AY823" s="247" t="s">
        <v>128</v>
      </c>
    </row>
    <row r="824" s="2" customFormat="1" ht="16.5" customHeight="1">
      <c r="A824" s="41"/>
      <c r="B824" s="42"/>
      <c r="C824" s="207" t="s">
        <v>1674</v>
      </c>
      <c r="D824" s="207" t="s">
        <v>131</v>
      </c>
      <c r="E824" s="208" t="s">
        <v>1675</v>
      </c>
      <c r="F824" s="209" t="s">
        <v>1676</v>
      </c>
      <c r="G824" s="210" t="s">
        <v>134</v>
      </c>
      <c r="H824" s="211">
        <v>1</v>
      </c>
      <c r="I824" s="212"/>
      <c r="J824" s="213">
        <f>ROUND(I824*H824,2)</f>
        <v>0</v>
      </c>
      <c r="K824" s="209" t="s">
        <v>135</v>
      </c>
      <c r="L824" s="47"/>
      <c r="M824" s="214" t="s">
        <v>19</v>
      </c>
      <c r="N824" s="215" t="s">
        <v>43</v>
      </c>
      <c r="O824" s="87"/>
      <c r="P824" s="216">
        <f>O824*H824</f>
        <v>0</v>
      </c>
      <c r="Q824" s="216">
        <v>0</v>
      </c>
      <c r="R824" s="216">
        <f>Q824*H824</f>
        <v>0</v>
      </c>
      <c r="S824" s="216">
        <v>0.0022499999999999998</v>
      </c>
      <c r="T824" s="217">
        <f>S824*H824</f>
        <v>0.0022499999999999998</v>
      </c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R824" s="218" t="s">
        <v>147</v>
      </c>
      <c r="AT824" s="218" t="s">
        <v>131</v>
      </c>
      <c r="AU824" s="218" t="s">
        <v>82</v>
      </c>
      <c r="AY824" s="20" t="s">
        <v>128</v>
      </c>
      <c r="BE824" s="219">
        <f>IF(N824="základní",J824,0)</f>
        <v>0</v>
      </c>
      <c r="BF824" s="219">
        <f>IF(N824="snížená",J824,0)</f>
        <v>0</v>
      </c>
      <c r="BG824" s="219">
        <f>IF(N824="zákl. přenesená",J824,0)</f>
        <v>0</v>
      </c>
      <c r="BH824" s="219">
        <f>IF(N824="sníž. přenesená",J824,0)</f>
        <v>0</v>
      </c>
      <c r="BI824" s="219">
        <f>IF(N824="nulová",J824,0)</f>
        <v>0</v>
      </c>
      <c r="BJ824" s="20" t="s">
        <v>80</v>
      </c>
      <c r="BK824" s="219">
        <f>ROUND(I824*H824,2)</f>
        <v>0</v>
      </c>
      <c r="BL824" s="20" t="s">
        <v>147</v>
      </c>
      <c r="BM824" s="218" t="s">
        <v>1677</v>
      </c>
    </row>
    <row r="825" s="2" customFormat="1">
      <c r="A825" s="41"/>
      <c r="B825" s="42"/>
      <c r="C825" s="43"/>
      <c r="D825" s="220" t="s">
        <v>137</v>
      </c>
      <c r="E825" s="43"/>
      <c r="F825" s="221" t="s">
        <v>1678</v>
      </c>
      <c r="G825" s="43"/>
      <c r="H825" s="43"/>
      <c r="I825" s="222"/>
      <c r="J825" s="43"/>
      <c r="K825" s="43"/>
      <c r="L825" s="47"/>
      <c r="M825" s="223"/>
      <c r="N825" s="224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T825" s="20" t="s">
        <v>137</v>
      </c>
      <c r="AU825" s="20" t="s">
        <v>82</v>
      </c>
    </row>
    <row r="826" s="2" customFormat="1">
      <c r="A826" s="41"/>
      <c r="B826" s="42"/>
      <c r="C826" s="43"/>
      <c r="D826" s="225" t="s">
        <v>139</v>
      </c>
      <c r="E826" s="43"/>
      <c r="F826" s="226" t="s">
        <v>1679</v>
      </c>
      <c r="G826" s="43"/>
      <c r="H826" s="43"/>
      <c r="I826" s="222"/>
      <c r="J826" s="43"/>
      <c r="K826" s="43"/>
      <c r="L826" s="47"/>
      <c r="M826" s="223"/>
      <c r="N826" s="224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139</v>
      </c>
      <c r="AU826" s="20" t="s">
        <v>82</v>
      </c>
    </row>
    <row r="827" s="2" customFormat="1" ht="21.75" customHeight="1">
      <c r="A827" s="41"/>
      <c r="B827" s="42"/>
      <c r="C827" s="207" t="s">
        <v>1680</v>
      </c>
      <c r="D827" s="207" t="s">
        <v>131</v>
      </c>
      <c r="E827" s="208" t="s">
        <v>1681</v>
      </c>
      <c r="F827" s="209" t="s">
        <v>1682</v>
      </c>
      <c r="G827" s="210" t="s">
        <v>134</v>
      </c>
      <c r="H827" s="211">
        <v>1</v>
      </c>
      <c r="I827" s="212"/>
      <c r="J827" s="213">
        <f>ROUND(I827*H827,2)</f>
        <v>0</v>
      </c>
      <c r="K827" s="209" t="s">
        <v>135</v>
      </c>
      <c r="L827" s="47"/>
      <c r="M827" s="214" t="s">
        <v>19</v>
      </c>
      <c r="N827" s="215" t="s">
        <v>43</v>
      </c>
      <c r="O827" s="87"/>
      <c r="P827" s="216">
        <f>O827*H827</f>
        <v>0</v>
      </c>
      <c r="Q827" s="216">
        <v>0</v>
      </c>
      <c r="R827" s="216">
        <f>Q827*H827</f>
        <v>0</v>
      </c>
      <c r="S827" s="216">
        <v>0.00051999999999999995</v>
      </c>
      <c r="T827" s="217">
        <f>S827*H827</f>
        <v>0.00051999999999999995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18" t="s">
        <v>147</v>
      </c>
      <c r="AT827" s="218" t="s">
        <v>131</v>
      </c>
      <c r="AU827" s="218" t="s">
        <v>82</v>
      </c>
      <c r="AY827" s="20" t="s">
        <v>128</v>
      </c>
      <c r="BE827" s="219">
        <f>IF(N827="základní",J827,0)</f>
        <v>0</v>
      </c>
      <c r="BF827" s="219">
        <f>IF(N827="snížená",J827,0)</f>
        <v>0</v>
      </c>
      <c r="BG827" s="219">
        <f>IF(N827="zákl. přenesená",J827,0)</f>
        <v>0</v>
      </c>
      <c r="BH827" s="219">
        <f>IF(N827="sníž. přenesená",J827,0)</f>
        <v>0</v>
      </c>
      <c r="BI827" s="219">
        <f>IF(N827="nulová",J827,0)</f>
        <v>0</v>
      </c>
      <c r="BJ827" s="20" t="s">
        <v>80</v>
      </c>
      <c r="BK827" s="219">
        <f>ROUND(I827*H827,2)</f>
        <v>0</v>
      </c>
      <c r="BL827" s="20" t="s">
        <v>147</v>
      </c>
      <c r="BM827" s="218" t="s">
        <v>1683</v>
      </c>
    </row>
    <row r="828" s="2" customFormat="1">
      <c r="A828" s="41"/>
      <c r="B828" s="42"/>
      <c r="C828" s="43"/>
      <c r="D828" s="220" t="s">
        <v>137</v>
      </c>
      <c r="E828" s="43"/>
      <c r="F828" s="221" t="s">
        <v>1684</v>
      </c>
      <c r="G828" s="43"/>
      <c r="H828" s="43"/>
      <c r="I828" s="222"/>
      <c r="J828" s="43"/>
      <c r="K828" s="43"/>
      <c r="L828" s="47"/>
      <c r="M828" s="223"/>
      <c r="N828" s="22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20" t="s">
        <v>137</v>
      </c>
      <c r="AU828" s="20" t="s">
        <v>82</v>
      </c>
    </row>
    <row r="829" s="2" customFormat="1">
      <c r="A829" s="41"/>
      <c r="B829" s="42"/>
      <c r="C829" s="43"/>
      <c r="D829" s="225" t="s">
        <v>139</v>
      </c>
      <c r="E829" s="43"/>
      <c r="F829" s="226" t="s">
        <v>1685</v>
      </c>
      <c r="G829" s="43"/>
      <c r="H829" s="43"/>
      <c r="I829" s="222"/>
      <c r="J829" s="43"/>
      <c r="K829" s="43"/>
      <c r="L829" s="47"/>
      <c r="M829" s="223"/>
      <c r="N829" s="224"/>
      <c r="O829" s="87"/>
      <c r="P829" s="87"/>
      <c r="Q829" s="87"/>
      <c r="R829" s="87"/>
      <c r="S829" s="87"/>
      <c r="T829" s="88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T829" s="20" t="s">
        <v>139</v>
      </c>
      <c r="AU829" s="20" t="s">
        <v>82</v>
      </c>
    </row>
    <row r="830" s="2" customFormat="1" ht="24.15" customHeight="1">
      <c r="A830" s="41"/>
      <c r="B830" s="42"/>
      <c r="C830" s="207" t="s">
        <v>1686</v>
      </c>
      <c r="D830" s="207" t="s">
        <v>131</v>
      </c>
      <c r="E830" s="208" t="s">
        <v>1687</v>
      </c>
      <c r="F830" s="209" t="s">
        <v>1688</v>
      </c>
      <c r="G830" s="210" t="s">
        <v>134</v>
      </c>
      <c r="H830" s="211">
        <v>2</v>
      </c>
      <c r="I830" s="212"/>
      <c r="J830" s="213">
        <f>ROUND(I830*H830,2)</f>
        <v>0</v>
      </c>
      <c r="K830" s="209" t="s">
        <v>135</v>
      </c>
      <c r="L830" s="47"/>
      <c r="M830" s="214" t="s">
        <v>19</v>
      </c>
      <c r="N830" s="215" t="s">
        <v>43</v>
      </c>
      <c r="O830" s="87"/>
      <c r="P830" s="216">
        <f>O830*H830</f>
        <v>0</v>
      </c>
      <c r="Q830" s="216">
        <v>0.00012</v>
      </c>
      <c r="R830" s="216">
        <f>Q830*H830</f>
        <v>0.00024000000000000001</v>
      </c>
      <c r="S830" s="216">
        <v>0</v>
      </c>
      <c r="T830" s="217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18" t="s">
        <v>147</v>
      </c>
      <c r="AT830" s="218" t="s">
        <v>131</v>
      </c>
      <c r="AU830" s="218" t="s">
        <v>82</v>
      </c>
      <c r="AY830" s="20" t="s">
        <v>128</v>
      </c>
      <c r="BE830" s="219">
        <f>IF(N830="základní",J830,0)</f>
        <v>0</v>
      </c>
      <c r="BF830" s="219">
        <f>IF(N830="snížená",J830,0)</f>
        <v>0</v>
      </c>
      <c r="BG830" s="219">
        <f>IF(N830="zákl. přenesená",J830,0)</f>
        <v>0</v>
      </c>
      <c r="BH830" s="219">
        <f>IF(N830="sníž. přenesená",J830,0)</f>
        <v>0</v>
      </c>
      <c r="BI830" s="219">
        <f>IF(N830="nulová",J830,0)</f>
        <v>0</v>
      </c>
      <c r="BJ830" s="20" t="s">
        <v>80</v>
      </c>
      <c r="BK830" s="219">
        <f>ROUND(I830*H830,2)</f>
        <v>0</v>
      </c>
      <c r="BL830" s="20" t="s">
        <v>147</v>
      </c>
      <c r="BM830" s="218" t="s">
        <v>1689</v>
      </c>
    </row>
    <row r="831" s="2" customFormat="1">
      <c r="A831" s="41"/>
      <c r="B831" s="42"/>
      <c r="C831" s="43"/>
      <c r="D831" s="220" t="s">
        <v>137</v>
      </c>
      <c r="E831" s="43"/>
      <c r="F831" s="221" t="s">
        <v>1690</v>
      </c>
      <c r="G831" s="43"/>
      <c r="H831" s="43"/>
      <c r="I831" s="222"/>
      <c r="J831" s="43"/>
      <c r="K831" s="43"/>
      <c r="L831" s="47"/>
      <c r="M831" s="223"/>
      <c r="N831" s="22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T831" s="20" t="s">
        <v>137</v>
      </c>
      <c r="AU831" s="20" t="s">
        <v>82</v>
      </c>
    </row>
    <row r="832" s="2" customFormat="1">
      <c r="A832" s="41"/>
      <c r="B832" s="42"/>
      <c r="C832" s="43"/>
      <c r="D832" s="225" t="s">
        <v>139</v>
      </c>
      <c r="E832" s="43"/>
      <c r="F832" s="226" t="s">
        <v>1691</v>
      </c>
      <c r="G832" s="43"/>
      <c r="H832" s="43"/>
      <c r="I832" s="222"/>
      <c r="J832" s="43"/>
      <c r="K832" s="43"/>
      <c r="L832" s="47"/>
      <c r="M832" s="223"/>
      <c r="N832" s="224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T832" s="20" t="s">
        <v>139</v>
      </c>
      <c r="AU832" s="20" t="s">
        <v>82</v>
      </c>
    </row>
    <row r="833" s="14" customFormat="1">
      <c r="A833" s="14"/>
      <c r="B833" s="237"/>
      <c r="C833" s="238"/>
      <c r="D833" s="220" t="s">
        <v>141</v>
      </c>
      <c r="E833" s="239" t="s">
        <v>19</v>
      </c>
      <c r="F833" s="240" t="s">
        <v>1525</v>
      </c>
      <c r="G833" s="238"/>
      <c r="H833" s="241">
        <v>1</v>
      </c>
      <c r="I833" s="242"/>
      <c r="J833" s="238"/>
      <c r="K833" s="238"/>
      <c r="L833" s="243"/>
      <c r="M833" s="244"/>
      <c r="N833" s="245"/>
      <c r="O833" s="245"/>
      <c r="P833" s="245"/>
      <c r="Q833" s="245"/>
      <c r="R833" s="245"/>
      <c r="S833" s="245"/>
      <c r="T833" s="24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7" t="s">
        <v>141</v>
      </c>
      <c r="AU833" s="247" t="s">
        <v>82</v>
      </c>
      <c r="AV833" s="14" t="s">
        <v>82</v>
      </c>
      <c r="AW833" s="14" t="s">
        <v>33</v>
      </c>
      <c r="AX833" s="14" t="s">
        <v>72</v>
      </c>
      <c r="AY833" s="247" t="s">
        <v>128</v>
      </c>
    </row>
    <row r="834" s="14" customFormat="1">
      <c r="A834" s="14"/>
      <c r="B834" s="237"/>
      <c r="C834" s="238"/>
      <c r="D834" s="220" t="s">
        <v>141</v>
      </c>
      <c r="E834" s="239" t="s">
        <v>19</v>
      </c>
      <c r="F834" s="240" t="s">
        <v>1526</v>
      </c>
      <c r="G834" s="238"/>
      <c r="H834" s="241">
        <v>1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7" t="s">
        <v>141</v>
      </c>
      <c r="AU834" s="247" t="s">
        <v>82</v>
      </c>
      <c r="AV834" s="14" t="s">
        <v>82</v>
      </c>
      <c r="AW834" s="14" t="s">
        <v>33</v>
      </c>
      <c r="AX834" s="14" t="s">
        <v>72</v>
      </c>
      <c r="AY834" s="247" t="s">
        <v>128</v>
      </c>
    </row>
    <row r="835" s="15" customFormat="1">
      <c r="A835" s="15"/>
      <c r="B835" s="248"/>
      <c r="C835" s="249"/>
      <c r="D835" s="220" t="s">
        <v>141</v>
      </c>
      <c r="E835" s="250" t="s">
        <v>19</v>
      </c>
      <c r="F835" s="251" t="s">
        <v>150</v>
      </c>
      <c r="G835" s="249"/>
      <c r="H835" s="252">
        <v>2</v>
      </c>
      <c r="I835" s="253"/>
      <c r="J835" s="249"/>
      <c r="K835" s="249"/>
      <c r="L835" s="254"/>
      <c r="M835" s="255"/>
      <c r="N835" s="256"/>
      <c r="O835" s="256"/>
      <c r="P835" s="256"/>
      <c r="Q835" s="256"/>
      <c r="R835" s="256"/>
      <c r="S835" s="256"/>
      <c r="T835" s="257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58" t="s">
        <v>141</v>
      </c>
      <c r="AU835" s="258" t="s">
        <v>82</v>
      </c>
      <c r="AV835" s="15" t="s">
        <v>129</v>
      </c>
      <c r="AW835" s="15" t="s">
        <v>33</v>
      </c>
      <c r="AX835" s="15" t="s">
        <v>80</v>
      </c>
      <c r="AY835" s="258" t="s">
        <v>128</v>
      </c>
    </row>
    <row r="836" s="2" customFormat="1" ht="37.8" customHeight="1">
      <c r="A836" s="41"/>
      <c r="B836" s="42"/>
      <c r="C836" s="270" t="s">
        <v>1692</v>
      </c>
      <c r="D836" s="270" t="s">
        <v>387</v>
      </c>
      <c r="E836" s="271" t="s">
        <v>1693</v>
      </c>
      <c r="F836" s="272" t="s">
        <v>1694</v>
      </c>
      <c r="G836" s="273" t="s">
        <v>134</v>
      </c>
      <c r="H836" s="274">
        <v>2</v>
      </c>
      <c r="I836" s="275"/>
      <c r="J836" s="276">
        <f>ROUND(I836*H836,2)</f>
        <v>0</v>
      </c>
      <c r="K836" s="272" t="s">
        <v>353</v>
      </c>
      <c r="L836" s="277"/>
      <c r="M836" s="278" t="s">
        <v>19</v>
      </c>
      <c r="N836" s="279" t="s">
        <v>43</v>
      </c>
      <c r="O836" s="87"/>
      <c r="P836" s="216">
        <f>O836*H836</f>
        <v>0</v>
      </c>
      <c r="Q836" s="216">
        <v>0.0020999999999999999</v>
      </c>
      <c r="R836" s="216">
        <f>Q836*H836</f>
        <v>0.0041999999999999997</v>
      </c>
      <c r="S836" s="216">
        <v>0</v>
      </c>
      <c r="T836" s="217">
        <f>S836*H836</f>
        <v>0</v>
      </c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R836" s="218" t="s">
        <v>390</v>
      </c>
      <c r="AT836" s="218" t="s">
        <v>387</v>
      </c>
      <c r="AU836" s="218" t="s">
        <v>82</v>
      </c>
      <c r="AY836" s="20" t="s">
        <v>128</v>
      </c>
      <c r="BE836" s="219">
        <f>IF(N836="základní",J836,0)</f>
        <v>0</v>
      </c>
      <c r="BF836" s="219">
        <f>IF(N836="snížená",J836,0)</f>
        <v>0</v>
      </c>
      <c r="BG836" s="219">
        <f>IF(N836="zákl. přenesená",J836,0)</f>
        <v>0</v>
      </c>
      <c r="BH836" s="219">
        <f>IF(N836="sníž. přenesená",J836,0)</f>
        <v>0</v>
      </c>
      <c r="BI836" s="219">
        <f>IF(N836="nulová",J836,0)</f>
        <v>0</v>
      </c>
      <c r="BJ836" s="20" t="s">
        <v>80</v>
      </c>
      <c r="BK836" s="219">
        <f>ROUND(I836*H836,2)</f>
        <v>0</v>
      </c>
      <c r="BL836" s="20" t="s">
        <v>147</v>
      </c>
      <c r="BM836" s="218" t="s">
        <v>1695</v>
      </c>
    </row>
    <row r="837" s="2" customFormat="1">
      <c r="A837" s="41"/>
      <c r="B837" s="42"/>
      <c r="C837" s="43"/>
      <c r="D837" s="220" t="s">
        <v>137</v>
      </c>
      <c r="E837" s="43"/>
      <c r="F837" s="221" t="s">
        <v>1694</v>
      </c>
      <c r="G837" s="43"/>
      <c r="H837" s="43"/>
      <c r="I837" s="222"/>
      <c r="J837" s="43"/>
      <c r="K837" s="43"/>
      <c r="L837" s="47"/>
      <c r="M837" s="223"/>
      <c r="N837" s="224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T837" s="20" t="s">
        <v>137</v>
      </c>
      <c r="AU837" s="20" t="s">
        <v>82</v>
      </c>
    </row>
    <row r="838" s="14" customFormat="1">
      <c r="A838" s="14"/>
      <c r="B838" s="237"/>
      <c r="C838" s="238"/>
      <c r="D838" s="220" t="s">
        <v>141</v>
      </c>
      <c r="E838" s="239" t="s">
        <v>19</v>
      </c>
      <c r="F838" s="240" t="s">
        <v>1525</v>
      </c>
      <c r="G838" s="238"/>
      <c r="H838" s="241">
        <v>1</v>
      </c>
      <c r="I838" s="242"/>
      <c r="J838" s="238"/>
      <c r="K838" s="238"/>
      <c r="L838" s="243"/>
      <c r="M838" s="244"/>
      <c r="N838" s="245"/>
      <c r="O838" s="245"/>
      <c r="P838" s="245"/>
      <c r="Q838" s="245"/>
      <c r="R838" s="245"/>
      <c r="S838" s="245"/>
      <c r="T838" s="24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7" t="s">
        <v>141</v>
      </c>
      <c r="AU838" s="247" t="s">
        <v>82</v>
      </c>
      <c r="AV838" s="14" t="s">
        <v>82</v>
      </c>
      <c r="AW838" s="14" t="s">
        <v>33</v>
      </c>
      <c r="AX838" s="14" t="s">
        <v>72</v>
      </c>
      <c r="AY838" s="247" t="s">
        <v>128</v>
      </c>
    </row>
    <row r="839" s="14" customFormat="1">
      <c r="A839" s="14"/>
      <c r="B839" s="237"/>
      <c r="C839" s="238"/>
      <c r="D839" s="220" t="s">
        <v>141</v>
      </c>
      <c r="E839" s="239" t="s">
        <v>19</v>
      </c>
      <c r="F839" s="240" t="s">
        <v>1526</v>
      </c>
      <c r="G839" s="238"/>
      <c r="H839" s="241">
        <v>1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7" t="s">
        <v>141</v>
      </c>
      <c r="AU839" s="247" t="s">
        <v>82</v>
      </c>
      <c r="AV839" s="14" t="s">
        <v>82</v>
      </c>
      <c r="AW839" s="14" t="s">
        <v>33</v>
      </c>
      <c r="AX839" s="14" t="s">
        <v>72</v>
      </c>
      <c r="AY839" s="247" t="s">
        <v>128</v>
      </c>
    </row>
    <row r="840" s="15" customFormat="1">
      <c r="A840" s="15"/>
      <c r="B840" s="248"/>
      <c r="C840" s="249"/>
      <c r="D840" s="220" t="s">
        <v>141</v>
      </c>
      <c r="E840" s="250" t="s">
        <v>19</v>
      </c>
      <c r="F840" s="251" t="s">
        <v>150</v>
      </c>
      <c r="G840" s="249"/>
      <c r="H840" s="252">
        <v>2</v>
      </c>
      <c r="I840" s="253"/>
      <c r="J840" s="249"/>
      <c r="K840" s="249"/>
      <c r="L840" s="254"/>
      <c r="M840" s="255"/>
      <c r="N840" s="256"/>
      <c r="O840" s="256"/>
      <c r="P840" s="256"/>
      <c r="Q840" s="256"/>
      <c r="R840" s="256"/>
      <c r="S840" s="256"/>
      <c r="T840" s="257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58" t="s">
        <v>141</v>
      </c>
      <c r="AU840" s="258" t="s">
        <v>82</v>
      </c>
      <c r="AV840" s="15" t="s">
        <v>129</v>
      </c>
      <c r="AW840" s="15" t="s">
        <v>33</v>
      </c>
      <c r="AX840" s="15" t="s">
        <v>80</v>
      </c>
      <c r="AY840" s="258" t="s">
        <v>128</v>
      </c>
    </row>
    <row r="841" s="2" customFormat="1" ht="16.5" customHeight="1">
      <c r="A841" s="41"/>
      <c r="B841" s="42"/>
      <c r="C841" s="207" t="s">
        <v>1696</v>
      </c>
      <c r="D841" s="207" t="s">
        <v>131</v>
      </c>
      <c r="E841" s="208" t="s">
        <v>1697</v>
      </c>
      <c r="F841" s="209" t="s">
        <v>1698</v>
      </c>
      <c r="G841" s="210" t="s">
        <v>134</v>
      </c>
      <c r="H841" s="211">
        <v>22</v>
      </c>
      <c r="I841" s="212"/>
      <c r="J841" s="213">
        <f>ROUND(I841*H841,2)</f>
        <v>0</v>
      </c>
      <c r="K841" s="209" t="s">
        <v>135</v>
      </c>
      <c r="L841" s="47"/>
      <c r="M841" s="214" t="s">
        <v>19</v>
      </c>
      <c r="N841" s="215" t="s">
        <v>43</v>
      </c>
      <c r="O841" s="87"/>
      <c r="P841" s="216">
        <f>O841*H841</f>
        <v>0</v>
      </c>
      <c r="Q841" s="216">
        <v>0</v>
      </c>
      <c r="R841" s="216">
        <f>Q841*H841</f>
        <v>0</v>
      </c>
      <c r="S841" s="216">
        <v>0.00085999999999999998</v>
      </c>
      <c r="T841" s="217">
        <f>S841*H841</f>
        <v>0.018919999999999999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18" t="s">
        <v>147</v>
      </c>
      <c r="AT841" s="218" t="s">
        <v>131</v>
      </c>
      <c r="AU841" s="218" t="s">
        <v>82</v>
      </c>
      <c r="AY841" s="20" t="s">
        <v>128</v>
      </c>
      <c r="BE841" s="219">
        <f>IF(N841="základní",J841,0)</f>
        <v>0</v>
      </c>
      <c r="BF841" s="219">
        <f>IF(N841="snížená",J841,0)</f>
        <v>0</v>
      </c>
      <c r="BG841" s="219">
        <f>IF(N841="zákl. přenesená",J841,0)</f>
        <v>0</v>
      </c>
      <c r="BH841" s="219">
        <f>IF(N841="sníž. přenesená",J841,0)</f>
        <v>0</v>
      </c>
      <c r="BI841" s="219">
        <f>IF(N841="nulová",J841,0)</f>
        <v>0</v>
      </c>
      <c r="BJ841" s="20" t="s">
        <v>80</v>
      </c>
      <c r="BK841" s="219">
        <f>ROUND(I841*H841,2)</f>
        <v>0</v>
      </c>
      <c r="BL841" s="20" t="s">
        <v>147</v>
      </c>
      <c r="BM841" s="218" t="s">
        <v>1699</v>
      </c>
    </row>
    <row r="842" s="2" customFormat="1">
      <c r="A842" s="41"/>
      <c r="B842" s="42"/>
      <c r="C842" s="43"/>
      <c r="D842" s="220" t="s">
        <v>137</v>
      </c>
      <c r="E842" s="43"/>
      <c r="F842" s="221" t="s">
        <v>1700</v>
      </c>
      <c r="G842" s="43"/>
      <c r="H842" s="43"/>
      <c r="I842" s="222"/>
      <c r="J842" s="43"/>
      <c r="K842" s="43"/>
      <c r="L842" s="47"/>
      <c r="M842" s="223"/>
      <c r="N842" s="22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137</v>
      </c>
      <c r="AU842" s="20" t="s">
        <v>82</v>
      </c>
    </row>
    <row r="843" s="2" customFormat="1">
      <c r="A843" s="41"/>
      <c r="B843" s="42"/>
      <c r="C843" s="43"/>
      <c r="D843" s="225" t="s">
        <v>139</v>
      </c>
      <c r="E843" s="43"/>
      <c r="F843" s="226" t="s">
        <v>1701</v>
      </c>
      <c r="G843" s="43"/>
      <c r="H843" s="43"/>
      <c r="I843" s="222"/>
      <c r="J843" s="43"/>
      <c r="K843" s="43"/>
      <c r="L843" s="47"/>
      <c r="M843" s="223"/>
      <c r="N843" s="22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139</v>
      </c>
      <c r="AU843" s="20" t="s">
        <v>82</v>
      </c>
    </row>
    <row r="844" s="2" customFormat="1" ht="24.15" customHeight="1">
      <c r="A844" s="41"/>
      <c r="B844" s="42"/>
      <c r="C844" s="207" t="s">
        <v>1702</v>
      </c>
      <c r="D844" s="207" t="s">
        <v>131</v>
      </c>
      <c r="E844" s="208" t="s">
        <v>1703</v>
      </c>
      <c r="F844" s="209" t="s">
        <v>1704</v>
      </c>
      <c r="G844" s="210" t="s">
        <v>134</v>
      </c>
      <c r="H844" s="211">
        <v>21</v>
      </c>
      <c r="I844" s="212"/>
      <c r="J844" s="213">
        <f>ROUND(I844*H844,2)</f>
        <v>0</v>
      </c>
      <c r="K844" s="209" t="s">
        <v>135</v>
      </c>
      <c r="L844" s="47"/>
      <c r="M844" s="214" t="s">
        <v>19</v>
      </c>
      <c r="N844" s="215" t="s">
        <v>43</v>
      </c>
      <c r="O844" s="87"/>
      <c r="P844" s="216">
        <f>O844*H844</f>
        <v>0</v>
      </c>
      <c r="Q844" s="216">
        <v>6.0000000000000002E-05</v>
      </c>
      <c r="R844" s="216">
        <f>Q844*H844</f>
        <v>0.0012600000000000001</v>
      </c>
      <c r="S844" s="216">
        <v>0</v>
      </c>
      <c r="T844" s="217">
        <f>S844*H844</f>
        <v>0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18" t="s">
        <v>147</v>
      </c>
      <c r="AT844" s="218" t="s">
        <v>131</v>
      </c>
      <c r="AU844" s="218" t="s">
        <v>82</v>
      </c>
      <c r="AY844" s="20" t="s">
        <v>128</v>
      </c>
      <c r="BE844" s="219">
        <f>IF(N844="základní",J844,0)</f>
        <v>0</v>
      </c>
      <c r="BF844" s="219">
        <f>IF(N844="snížená",J844,0)</f>
        <v>0</v>
      </c>
      <c r="BG844" s="219">
        <f>IF(N844="zákl. přenesená",J844,0)</f>
        <v>0</v>
      </c>
      <c r="BH844" s="219">
        <f>IF(N844="sníž. přenesená",J844,0)</f>
        <v>0</v>
      </c>
      <c r="BI844" s="219">
        <f>IF(N844="nulová",J844,0)</f>
        <v>0</v>
      </c>
      <c r="BJ844" s="20" t="s">
        <v>80</v>
      </c>
      <c r="BK844" s="219">
        <f>ROUND(I844*H844,2)</f>
        <v>0</v>
      </c>
      <c r="BL844" s="20" t="s">
        <v>147</v>
      </c>
      <c r="BM844" s="218" t="s">
        <v>1705</v>
      </c>
    </row>
    <row r="845" s="2" customFormat="1">
      <c r="A845" s="41"/>
      <c r="B845" s="42"/>
      <c r="C845" s="43"/>
      <c r="D845" s="220" t="s">
        <v>137</v>
      </c>
      <c r="E845" s="43"/>
      <c r="F845" s="221" t="s">
        <v>1706</v>
      </c>
      <c r="G845" s="43"/>
      <c r="H845" s="43"/>
      <c r="I845" s="222"/>
      <c r="J845" s="43"/>
      <c r="K845" s="43"/>
      <c r="L845" s="47"/>
      <c r="M845" s="223"/>
      <c r="N845" s="224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T845" s="20" t="s">
        <v>137</v>
      </c>
      <c r="AU845" s="20" t="s">
        <v>82</v>
      </c>
    </row>
    <row r="846" s="2" customFormat="1">
      <c r="A846" s="41"/>
      <c r="B846" s="42"/>
      <c r="C846" s="43"/>
      <c r="D846" s="225" t="s">
        <v>139</v>
      </c>
      <c r="E846" s="43"/>
      <c r="F846" s="226" t="s">
        <v>1707</v>
      </c>
      <c r="G846" s="43"/>
      <c r="H846" s="43"/>
      <c r="I846" s="222"/>
      <c r="J846" s="43"/>
      <c r="K846" s="43"/>
      <c r="L846" s="47"/>
      <c r="M846" s="223"/>
      <c r="N846" s="22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139</v>
      </c>
      <c r="AU846" s="20" t="s">
        <v>82</v>
      </c>
    </row>
    <row r="847" s="14" customFormat="1">
      <c r="A847" s="14"/>
      <c r="B847" s="237"/>
      <c r="C847" s="238"/>
      <c r="D847" s="220" t="s">
        <v>141</v>
      </c>
      <c r="E847" s="239" t="s">
        <v>19</v>
      </c>
      <c r="F847" s="240" t="s">
        <v>1497</v>
      </c>
      <c r="G847" s="238"/>
      <c r="H847" s="241">
        <v>6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7" t="s">
        <v>141</v>
      </c>
      <c r="AU847" s="247" t="s">
        <v>82</v>
      </c>
      <c r="AV847" s="14" t="s">
        <v>82</v>
      </c>
      <c r="AW847" s="14" t="s">
        <v>33</v>
      </c>
      <c r="AX847" s="14" t="s">
        <v>72</v>
      </c>
      <c r="AY847" s="247" t="s">
        <v>128</v>
      </c>
    </row>
    <row r="848" s="14" customFormat="1">
      <c r="A848" s="14"/>
      <c r="B848" s="237"/>
      <c r="C848" s="238"/>
      <c r="D848" s="220" t="s">
        <v>141</v>
      </c>
      <c r="E848" s="239" t="s">
        <v>19</v>
      </c>
      <c r="F848" s="240" t="s">
        <v>1499</v>
      </c>
      <c r="G848" s="238"/>
      <c r="H848" s="241">
        <v>9</v>
      </c>
      <c r="I848" s="242"/>
      <c r="J848" s="238"/>
      <c r="K848" s="238"/>
      <c r="L848" s="243"/>
      <c r="M848" s="244"/>
      <c r="N848" s="245"/>
      <c r="O848" s="245"/>
      <c r="P848" s="245"/>
      <c r="Q848" s="245"/>
      <c r="R848" s="245"/>
      <c r="S848" s="245"/>
      <c r="T848" s="24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7" t="s">
        <v>141</v>
      </c>
      <c r="AU848" s="247" t="s">
        <v>82</v>
      </c>
      <c r="AV848" s="14" t="s">
        <v>82</v>
      </c>
      <c r="AW848" s="14" t="s">
        <v>33</v>
      </c>
      <c r="AX848" s="14" t="s">
        <v>72</v>
      </c>
      <c r="AY848" s="247" t="s">
        <v>128</v>
      </c>
    </row>
    <row r="849" s="14" customFormat="1">
      <c r="A849" s="14"/>
      <c r="B849" s="237"/>
      <c r="C849" s="238"/>
      <c r="D849" s="220" t="s">
        <v>141</v>
      </c>
      <c r="E849" s="239" t="s">
        <v>19</v>
      </c>
      <c r="F849" s="240" t="s">
        <v>1500</v>
      </c>
      <c r="G849" s="238"/>
      <c r="H849" s="241">
        <v>5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7" t="s">
        <v>141</v>
      </c>
      <c r="AU849" s="247" t="s">
        <v>82</v>
      </c>
      <c r="AV849" s="14" t="s">
        <v>82</v>
      </c>
      <c r="AW849" s="14" t="s">
        <v>33</v>
      </c>
      <c r="AX849" s="14" t="s">
        <v>72</v>
      </c>
      <c r="AY849" s="247" t="s">
        <v>128</v>
      </c>
    </row>
    <row r="850" s="14" customFormat="1">
      <c r="A850" s="14"/>
      <c r="B850" s="237"/>
      <c r="C850" s="238"/>
      <c r="D850" s="220" t="s">
        <v>141</v>
      </c>
      <c r="E850" s="239" t="s">
        <v>19</v>
      </c>
      <c r="F850" s="240" t="s">
        <v>1501</v>
      </c>
      <c r="G850" s="238"/>
      <c r="H850" s="241">
        <v>1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7" t="s">
        <v>141</v>
      </c>
      <c r="AU850" s="247" t="s">
        <v>82</v>
      </c>
      <c r="AV850" s="14" t="s">
        <v>82</v>
      </c>
      <c r="AW850" s="14" t="s">
        <v>33</v>
      </c>
      <c r="AX850" s="14" t="s">
        <v>72</v>
      </c>
      <c r="AY850" s="247" t="s">
        <v>128</v>
      </c>
    </row>
    <row r="851" s="15" customFormat="1">
      <c r="A851" s="15"/>
      <c r="B851" s="248"/>
      <c r="C851" s="249"/>
      <c r="D851" s="220" t="s">
        <v>141</v>
      </c>
      <c r="E851" s="250" t="s">
        <v>19</v>
      </c>
      <c r="F851" s="251" t="s">
        <v>150</v>
      </c>
      <c r="G851" s="249"/>
      <c r="H851" s="252">
        <v>21</v>
      </c>
      <c r="I851" s="253"/>
      <c r="J851" s="249"/>
      <c r="K851" s="249"/>
      <c r="L851" s="254"/>
      <c r="M851" s="255"/>
      <c r="N851" s="256"/>
      <c r="O851" s="256"/>
      <c r="P851" s="256"/>
      <c r="Q851" s="256"/>
      <c r="R851" s="256"/>
      <c r="S851" s="256"/>
      <c r="T851" s="257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8" t="s">
        <v>141</v>
      </c>
      <c r="AU851" s="258" t="s">
        <v>82</v>
      </c>
      <c r="AV851" s="15" t="s">
        <v>129</v>
      </c>
      <c r="AW851" s="15" t="s">
        <v>33</v>
      </c>
      <c r="AX851" s="15" t="s">
        <v>80</v>
      </c>
      <c r="AY851" s="258" t="s">
        <v>128</v>
      </c>
    </row>
    <row r="852" s="2" customFormat="1" ht="16.5" customHeight="1">
      <c r="A852" s="41"/>
      <c r="B852" s="42"/>
      <c r="C852" s="270" t="s">
        <v>1708</v>
      </c>
      <c r="D852" s="270" t="s">
        <v>387</v>
      </c>
      <c r="E852" s="271" t="s">
        <v>1709</v>
      </c>
      <c r="F852" s="272" t="s">
        <v>1710</v>
      </c>
      <c r="G852" s="273" t="s">
        <v>134</v>
      </c>
      <c r="H852" s="274">
        <v>21</v>
      </c>
      <c r="I852" s="275"/>
      <c r="J852" s="276">
        <f>ROUND(I852*H852,2)</f>
        <v>0</v>
      </c>
      <c r="K852" s="272" t="s">
        <v>353</v>
      </c>
      <c r="L852" s="277"/>
      <c r="M852" s="278" t="s">
        <v>19</v>
      </c>
      <c r="N852" s="279" t="s">
        <v>43</v>
      </c>
      <c r="O852" s="87"/>
      <c r="P852" s="216">
        <f>O852*H852</f>
        <v>0</v>
      </c>
      <c r="Q852" s="216">
        <v>0.00029999999999999997</v>
      </c>
      <c r="R852" s="216">
        <f>Q852*H852</f>
        <v>0.0062999999999999992</v>
      </c>
      <c r="S852" s="216">
        <v>0</v>
      </c>
      <c r="T852" s="217">
        <f>S852*H852</f>
        <v>0</v>
      </c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R852" s="218" t="s">
        <v>390</v>
      </c>
      <c r="AT852" s="218" t="s">
        <v>387</v>
      </c>
      <c r="AU852" s="218" t="s">
        <v>82</v>
      </c>
      <c r="AY852" s="20" t="s">
        <v>128</v>
      </c>
      <c r="BE852" s="219">
        <f>IF(N852="základní",J852,0)</f>
        <v>0</v>
      </c>
      <c r="BF852" s="219">
        <f>IF(N852="snížená",J852,0)</f>
        <v>0</v>
      </c>
      <c r="BG852" s="219">
        <f>IF(N852="zákl. přenesená",J852,0)</f>
        <v>0</v>
      </c>
      <c r="BH852" s="219">
        <f>IF(N852="sníž. přenesená",J852,0)</f>
        <v>0</v>
      </c>
      <c r="BI852" s="219">
        <f>IF(N852="nulová",J852,0)</f>
        <v>0</v>
      </c>
      <c r="BJ852" s="20" t="s">
        <v>80</v>
      </c>
      <c r="BK852" s="219">
        <f>ROUND(I852*H852,2)</f>
        <v>0</v>
      </c>
      <c r="BL852" s="20" t="s">
        <v>147</v>
      </c>
      <c r="BM852" s="218" t="s">
        <v>1711</v>
      </c>
    </row>
    <row r="853" s="2" customFormat="1">
      <c r="A853" s="41"/>
      <c r="B853" s="42"/>
      <c r="C853" s="43"/>
      <c r="D853" s="220" t="s">
        <v>137</v>
      </c>
      <c r="E853" s="43"/>
      <c r="F853" s="221" t="s">
        <v>1710</v>
      </c>
      <c r="G853" s="43"/>
      <c r="H853" s="43"/>
      <c r="I853" s="222"/>
      <c r="J853" s="43"/>
      <c r="K853" s="43"/>
      <c r="L853" s="47"/>
      <c r="M853" s="223"/>
      <c r="N853" s="224"/>
      <c r="O853" s="87"/>
      <c r="P853" s="87"/>
      <c r="Q853" s="87"/>
      <c r="R853" s="87"/>
      <c r="S853" s="87"/>
      <c r="T853" s="88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T853" s="20" t="s">
        <v>137</v>
      </c>
      <c r="AU853" s="20" t="s">
        <v>82</v>
      </c>
    </row>
    <row r="854" s="14" customFormat="1">
      <c r="A854" s="14"/>
      <c r="B854" s="237"/>
      <c r="C854" s="238"/>
      <c r="D854" s="220" t="s">
        <v>141</v>
      </c>
      <c r="E854" s="239" t="s">
        <v>19</v>
      </c>
      <c r="F854" s="240" t="s">
        <v>1497</v>
      </c>
      <c r="G854" s="238"/>
      <c r="H854" s="241">
        <v>6</v>
      </c>
      <c r="I854" s="242"/>
      <c r="J854" s="238"/>
      <c r="K854" s="238"/>
      <c r="L854" s="243"/>
      <c r="M854" s="244"/>
      <c r="N854" s="245"/>
      <c r="O854" s="245"/>
      <c r="P854" s="245"/>
      <c r="Q854" s="245"/>
      <c r="R854" s="245"/>
      <c r="S854" s="245"/>
      <c r="T854" s="246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7" t="s">
        <v>141</v>
      </c>
      <c r="AU854" s="247" t="s">
        <v>82</v>
      </c>
      <c r="AV854" s="14" t="s">
        <v>82</v>
      </c>
      <c r="AW854" s="14" t="s">
        <v>33</v>
      </c>
      <c r="AX854" s="14" t="s">
        <v>72</v>
      </c>
      <c r="AY854" s="247" t="s">
        <v>128</v>
      </c>
    </row>
    <row r="855" s="14" customFormat="1">
      <c r="A855" s="14"/>
      <c r="B855" s="237"/>
      <c r="C855" s="238"/>
      <c r="D855" s="220" t="s">
        <v>141</v>
      </c>
      <c r="E855" s="239" t="s">
        <v>19</v>
      </c>
      <c r="F855" s="240" t="s">
        <v>1499</v>
      </c>
      <c r="G855" s="238"/>
      <c r="H855" s="241">
        <v>9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7" t="s">
        <v>141</v>
      </c>
      <c r="AU855" s="247" t="s">
        <v>82</v>
      </c>
      <c r="AV855" s="14" t="s">
        <v>82</v>
      </c>
      <c r="AW855" s="14" t="s">
        <v>33</v>
      </c>
      <c r="AX855" s="14" t="s">
        <v>72</v>
      </c>
      <c r="AY855" s="247" t="s">
        <v>128</v>
      </c>
    </row>
    <row r="856" s="14" customFormat="1">
      <c r="A856" s="14"/>
      <c r="B856" s="237"/>
      <c r="C856" s="238"/>
      <c r="D856" s="220" t="s">
        <v>141</v>
      </c>
      <c r="E856" s="239" t="s">
        <v>19</v>
      </c>
      <c r="F856" s="240" t="s">
        <v>1500</v>
      </c>
      <c r="G856" s="238"/>
      <c r="H856" s="241">
        <v>5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7" t="s">
        <v>141</v>
      </c>
      <c r="AU856" s="247" t="s">
        <v>82</v>
      </c>
      <c r="AV856" s="14" t="s">
        <v>82</v>
      </c>
      <c r="AW856" s="14" t="s">
        <v>33</v>
      </c>
      <c r="AX856" s="14" t="s">
        <v>72</v>
      </c>
      <c r="AY856" s="247" t="s">
        <v>128</v>
      </c>
    </row>
    <row r="857" s="14" customFormat="1">
      <c r="A857" s="14"/>
      <c r="B857" s="237"/>
      <c r="C857" s="238"/>
      <c r="D857" s="220" t="s">
        <v>141</v>
      </c>
      <c r="E857" s="239" t="s">
        <v>19</v>
      </c>
      <c r="F857" s="240" t="s">
        <v>1501</v>
      </c>
      <c r="G857" s="238"/>
      <c r="H857" s="241">
        <v>1</v>
      </c>
      <c r="I857" s="242"/>
      <c r="J857" s="238"/>
      <c r="K857" s="238"/>
      <c r="L857" s="243"/>
      <c r="M857" s="244"/>
      <c r="N857" s="245"/>
      <c r="O857" s="245"/>
      <c r="P857" s="245"/>
      <c r="Q857" s="245"/>
      <c r="R857" s="245"/>
      <c r="S857" s="245"/>
      <c r="T857" s="24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7" t="s">
        <v>141</v>
      </c>
      <c r="AU857" s="247" t="s">
        <v>82</v>
      </c>
      <c r="AV857" s="14" t="s">
        <v>82</v>
      </c>
      <c r="AW857" s="14" t="s">
        <v>33</v>
      </c>
      <c r="AX857" s="14" t="s">
        <v>72</v>
      </c>
      <c r="AY857" s="247" t="s">
        <v>128</v>
      </c>
    </row>
    <row r="858" s="15" customFormat="1">
      <c r="A858" s="15"/>
      <c r="B858" s="248"/>
      <c r="C858" s="249"/>
      <c r="D858" s="220" t="s">
        <v>141</v>
      </c>
      <c r="E858" s="250" t="s">
        <v>19</v>
      </c>
      <c r="F858" s="251" t="s">
        <v>150</v>
      </c>
      <c r="G858" s="249"/>
      <c r="H858" s="252">
        <v>21</v>
      </c>
      <c r="I858" s="253"/>
      <c r="J858" s="249"/>
      <c r="K858" s="249"/>
      <c r="L858" s="254"/>
      <c r="M858" s="255"/>
      <c r="N858" s="256"/>
      <c r="O858" s="256"/>
      <c r="P858" s="256"/>
      <c r="Q858" s="256"/>
      <c r="R858" s="256"/>
      <c r="S858" s="256"/>
      <c r="T858" s="257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58" t="s">
        <v>141</v>
      </c>
      <c r="AU858" s="258" t="s">
        <v>82</v>
      </c>
      <c r="AV858" s="15" t="s">
        <v>129</v>
      </c>
      <c r="AW858" s="15" t="s">
        <v>33</v>
      </c>
      <c r="AX858" s="15" t="s">
        <v>80</v>
      </c>
      <c r="AY858" s="258" t="s">
        <v>128</v>
      </c>
    </row>
    <row r="859" s="2" customFormat="1" ht="16.5" customHeight="1">
      <c r="A859" s="41"/>
      <c r="B859" s="42"/>
      <c r="C859" s="270" t="s">
        <v>1712</v>
      </c>
      <c r="D859" s="270" t="s">
        <v>387</v>
      </c>
      <c r="E859" s="271" t="s">
        <v>1713</v>
      </c>
      <c r="F859" s="272" t="s">
        <v>1714</v>
      </c>
      <c r="G859" s="273" t="s">
        <v>134</v>
      </c>
      <c r="H859" s="274">
        <v>21</v>
      </c>
      <c r="I859" s="275"/>
      <c r="J859" s="276">
        <f>ROUND(I859*H859,2)</f>
        <v>0</v>
      </c>
      <c r="K859" s="272" t="s">
        <v>353</v>
      </c>
      <c r="L859" s="277"/>
      <c r="M859" s="278" t="s">
        <v>19</v>
      </c>
      <c r="N859" s="279" t="s">
        <v>43</v>
      </c>
      <c r="O859" s="87"/>
      <c r="P859" s="216">
        <f>O859*H859</f>
        <v>0</v>
      </c>
      <c r="Q859" s="216">
        <v>0.00029999999999999997</v>
      </c>
      <c r="R859" s="216">
        <f>Q859*H859</f>
        <v>0.0062999999999999992</v>
      </c>
      <c r="S859" s="216">
        <v>0</v>
      </c>
      <c r="T859" s="217">
        <f>S859*H859</f>
        <v>0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18" t="s">
        <v>390</v>
      </c>
      <c r="AT859" s="218" t="s">
        <v>387</v>
      </c>
      <c r="AU859" s="218" t="s">
        <v>82</v>
      </c>
      <c r="AY859" s="20" t="s">
        <v>128</v>
      </c>
      <c r="BE859" s="219">
        <f>IF(N859="základní",J859,0)</f>
        <v>0</v>
      </c>
      <c r="BF859" s="219">
        <f>IF(N859="snížená",J859,0)</f>
        <v>0</v>
      </c>
      <c r="BG859" s="219">
        <f>IF(N859="zákl. přenesená",J859,0)</f>
        <v>0</v>
      </c>
      <c r="BH859" s="219">
        <f>IF(N859="sníž. přenesená",J859,0)</f>
        <v>0</v>
      </c>
      <c r="BI859" s="219">
        <f>IF(N859="nulová",J859,0)</f>
        <v>0</v>
      </c>
      <c r="BJ859" s="20" t="s">
        <v>80</v>
      </c>
      <c r="BK859" s="219">
        <f>ROUND(I859*H859,2)</f>
        <v>0</v>
      </c>
      <c r="BL859" s="20" t="s">
        <v>147</v>
      </c>
      <c r="BM859" s="218" t="s">
        <v>1715</v>
      </c>
    </row>
    <row r="860" s="2" customFormat="1">
      <c r="A860" s="41"/>
      <c r="B860" s="42"/>
      <c r="C860" s="43"/>
      <c r="D860" s="220" t="s">
        <v>137</v>
      </c>
      <c r="E860" s="43"/>
      <c r="F860" s="221" t="s">
        <v>1714</v>
      </c>
      <c r="G860" s="43"/>
      <c r="H860" s="43"/>
      <c r="I860" s="222"/>
      <c r="J860" s="43"/>
      <c r="K860" s="43"/>
      <c r="L860" s="47"/>
      <c r="M860" s="223"/>
      <c r="N860" s="224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137</v>
      </c>
      <c r="AU860" s="20" t="s">
        <v>82</v>
      </c>
    </row>
    <row r="861" s="14" customFormat="1">
      <c r="A861" s="14"/>
      <c r="B861" s="237"/>
      <c r="C861" s="238"/>
      <c r="D861" s="220" t="s">
        <v>141</v>
      </c>
      <c r="E861" s="239" t="s">
        <v>19</v>
      </c>
      <c r="F861" s="240" t="s">
        <v>1497</v>
      </c>
      <c r="G861" s="238"/>
      <c r="H861" s="241">
        <v>6</v>
      </c>
      <c r="I861" s="242"/>
      <c r="J861" s="238"/>
      <c r="K861" s="238"/>
      <c r="L861" s="243"/>
      <c r="M861" s="244"/>
      <c r="N861" s="245"/>
      <c r="O861" s="245"/>
      <c r="P861" s="245"/>
      <c r="Q861" s="245"/>
      <c r="R861" s="245"/>
      <c r="S861" s="245"/>
      <c r="T861" s="24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7" t="s">
        <v>141</v>
      </c>
      <c r="AU861" s="247" t="s">
        <v>82</v>
      </c>
      <c r="AV861" s="14" t="s">
        <v>82</v>
      </c>
      <c r="AW861" s="14" t="s">
        <v>33</v>
      </c>
      <c r="AX861" s="14" t="s">
        <v>72</v>
      </c>
      <c r="AY861" s="247" t="s">
        <v>128</v>
      </c>
    </row>
    <row r="862" s="14" customFormat="1">
      <c r="A862" s="14"/>
      <c r="B862" s="237"/>
      <c r="C862" s="238"/>
      <c r="D862" s="220" t="s">
        <v>141</v>
      </c>
      <c r="E862" s="239" t="s">
        <v>19</v>
      </c>
      <c r="F862" s="240" t="s">
        <v>1499</v>
      </c>
      <c r="G862" s="238"/>
      <c r="H862" s="241">
        <v>9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7" t="s">
        <v>141</v>
      </c>
      <c r="AU862" s="247" t="s">
        <v>82</v>
      </c>
      <c r="AV862" s="14" t="s">
        <v>82</v>
      </c>
      <c r="AW862" s="14" t="s">
        <v>33</v>
      </c>
      <c r="AX862" s="14" t="s">
        <v>72</v>
      </c>
      <c r="AY862" s="247" t="s">
        <v>128</v>
      </c>
    </row>
    <row r="863" s="14" customFormat="1">
      <c r="A863" s="14"/>
      <c r="B863" s="237"/>
      <c r="C863" s="238"/>
      <c r="D863" s="220" t="s">
        <v>141</v>
      </c>
      <c r="E863" s="239" t="s">
        <v>19</v>
      </c>
      <c r="F863" s="240" t="s">
        <v>1500</v>
      </c>
      <c r="G863" s="238"/>
      <c r="H863" s="241">
        <v>5</v>
      </c>
      <c r="I863" s="242"/>
      <c r="J863" s="238"/>
      <c r="K863" s="238"/>
      <c r="L863" s="243"/>
      <c r="M863" s="244"/>
      <c r="N863" s="245"/>
      <c r="O863" s="245"/>
      <c r="P863" s="245"/>
      <c r="Q863" s="245"/>
      <c r="R863" s="245"/>
      <c r="S863" s="245"/>
      <c r="T863" s="24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7" t="s">
        <v>141</v>
      </c>
      <c r="AU863" s="247" t="s">
        <v>82</v>
      </c>
      <c r="AV863" s="14" t="s">
        <v>82</v>
      </c>
      <c r="AW863" s="14" t="s">
        <v>33</v>
      </c>
      <c r="AX863" s="14" t="s">
        <v>72</v>
      </c>
      <c r="AY863" s="247" t="s">
        <v>128</v>
      </c>
    </row>
    <row r="864" s="14" customFormat="1">
      <c r="A864" s="14"/>
      <c r="B864" s="237"/>
      <c r="C864" s="238"/>
      <c r="D864" s="220" t="s">
        <v>141</v>
      </c>
      <c r="E864" s="239" t="s">
        <v>19</v>
      </c>
      <c r="F864" s="240" t="s">
        <v>1501</v>
      </c>
      <c r="G864" s="238"/>
      <c r="H864" s="241">
        <v>1</v>
      </c>
      <c r="I864" s="242"/>
      <c r="J864" s="238"/>
      <c r="K864" s="238"/>
      <c r="L864" s="243"/>
      <c r="M864" s="244"/>
      <c r="N864" s="245"/>
      <c r="O864" s="245"/>
      <c r="P864" s="245"/>
      <c r="Q864" s="245"/>
      <c r="R864" s="245"/>
      <c r="S864" s="245"/>
      <c r="T864" s="24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7" t="s">
        <v>141</v>
      </c>
      <c r="AU864" s="247" t="s">
        <v>82</v>
      </c>
      <c r="AV864" s="14" t="s">
        <v>82</v>
      </c>
      <c r="AW864" s="14" t="s">
        <v>33</v>
      </c>
      <c r="AX864" s="14" t="s">
        <v>72</v>
      </c>
      <c r="AY864" s="247" t="s">
        <v>128</v>
      </c>
    </row>
    <row r="865" s="15" customFormat="1">
      <c r="A865" s="15"/>
      <c r="B865" s="248"/>
      <c r="C865" s="249"/>
      <c r="D865" s="220" t="s">
        <v>141</v>
      </c>
      <c r="E865" s="250" t="s">
        <v>19</v>
      </c>
      <c r="F865" s="251" t="s">
        <v>150</v>
      </c>
      <c r="G865" s="249"/>
      <c r="H865" s="252">
        <v>21</v>
      </c>
      <c r="I865" s="253"/>
      <c r="J865" s="249"/>
      <c r="K865" s="249"/>
      <c r="L865" s="254"/>
      <c r="M865" s="255"/>
      <c r="N865" s="256"/>
      <c r="O865" s="256"/>
      <c r="P865" s="256"/>
      <c r="Q865" s="256"/>
      <c r="R865" s="256"/>
      <c r="S865" s="256"/>
      <c r="T865" s="257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8" t="s">
        <v>141</v>
      </c>
      <c r="AU865" s="258" t="s">
        <v>82</v>
      </c>
      <c r="AV865" s="15" t="s">
        <v>129</v>
      </c>
      <c r="AW865" s="15" t="s">
        <v>33</v>
      </c>
      <c r="AX865" s="15" t="s">
        <v>80</v>
      </c>
      <c r="AY865" s="258" t="s">
        <v>128</v>
      </c>
    </row>
    <row r="866" s="2" customFormat="1" ht="16.5" customHeight="1">
      <c r="A866" s="41"/>
      <c r="B866" s="42"/>
      <c r="C866" s="207" t="s">
        <v>1716</v>
      </c>
      <c r="D866" s="207" t="s">
        <v>131</v>
      </c>
      <c r="E866" s="208" t="s">
        <v>1717</v>
      </c>
      <c r="F866" s="209" t="s">
        <v>1718</v>
      </c>
      <c r="G866" s="210" t="s">
        <v>134</v>
      </c>
      <c r="H866" s="211">
        <v>31</v>
      </c>
      <c r="I866" s="212"/>
      <c r="J866" s="213">
        <f>ROUND(I866*H866,2)</f>
        <v>0</v>
      </c>
      <c r="K866" s="209" t="s">
        <v>135</v>
      </c>
      <c r="L866" s="47"/>
      <c r="M866" s="214" t="s">
        <v>19</v>
      </c>
      <c r="N866" s="215" t="s">
        <v>43</v>
      </c>
      <c r="O866" s="87"/>
      <c r="P866" s="216">
        <f>O866*H866</f>
        <v>0</v>
      </c>
      <c r="Q866" s="216">
        <v>0</v>
      </c>
      <c r="R866" s="216">
        <f>Q866*H866</f>
        <v>0</v>
      </c>
      <c r="S866" s="216">
        <v>0.00084999999999999995</v>
      </c>
      <c r="T866" s="217">
        <f>S866*H866</f>
        <v>0.026349999999999998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18" t="s">
        <v>147</v>
      </c>
      <c r="AT866" s="218" t="s">
        <v>131</v>
      </c>
      <c r="AU866" s="218" t="s">
        <v>82</v>
      </c>
      <c r="AY866" s="20" t="s">
        <v>128</v>
      </c>
      <c r="BE866" s="219">
        <f>IF(N866="základní",J866,0)</f>
        <v>0</v>
      </c>
      <c r="BF866" s="219">
        <f>IF(N866="snížená",J866,0)</f>
        <v>0</v>
      </c>
      <c r="BG866" s="219">
        <f>IF(N866="zákl. přenesená",J866,0)</f>
        <v>0</v>
      </c>
      <c r="BH866" s="219">
        <f>IF(N866="sníž. přenesená",J866,0)</f>
        <v>0</v>
      </c>
      <c r="BI866" s="219">
        <f>IF(N866="nulová",J866,0)</f>
        <v>0</v>
      </c>
      <c r="BJ866" s="20" t="s">
        <v>80</v>
      </c>
      <c r="BK866" s="219">
        <f>ROUND(I866*H866,2)</f>
        <v>0</v>
      </c>
      <c r="BL866" s="20" t="s">
        <v>147</v>
      </c>
      <c r="BM866" s="218" t="s">
        <v>1719</v>
      </c>
    </row>
    <row r="867" s="2" customFormat="1">
      <c r="A867" s="41"/>
      <c r="B867" s="42"/>
      <c r="C867" s="43"/>
      <c r="D867" s="220" t="s">
        <v>137</v>
      </c>
      <c r="E867" s="43"/>
      <c r="F867" s="221" t="s">
        <v>1720</v>
      </c>
      <c r="G867" s="43"/>
      <c r="H867" s="43"/>
      <c r="I867" s="222"/>
      <c r="J867" s="43"/>
      <c r="K867" s="43"/>
      <c r="L867" s="47"/>
      <c r="M867" s="223"/>
      <c r="N867" s="224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20" t="s">
        <v>137</v>
      </c>
      <c r="AU867" s="20" t="s">
        <v>82</v>
      </c>
    </row>
    <row r="868" s="2" customFormat="1">
      <c r="A868" s="41"/>
      <c r="B868" s="42"/>
      <c r="C868" s="43"/>
      <c r="D868" s="225" t="s">
        <v>139</v>
      </c>
      <c r="E868" s="43"/>
      <c r="F868" s="226" t="s">
        <v>1721</v>
      </c>
      <c r="G868" s="43"/>
      <c r="H868" s="43"/>
      <c r="I868" s="222"/>
      <c r="J868" s="43"/>
      <c r="K868" s="43"/>
      <c r="L868" s="47"/>
      <c r="M868" s="223"/>
      <c r="N868" s="224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T868" s="20" t="s">
        <v>139</v>
      </c>
      <c r="AU868" s="20" t="s">
        <v>82</v>
      </c>
    </row>
    <row r="869" s="14" customFormat="1">
      <c r="A869" s="14"/>
      <c r="B869" s="237"/>
      <c r="C869" s="238"/>
      <c r="D869" s="220" t="s">
        <v>141</v>
      </c>
      <c r="E869" s="239" t="s">
        <v>19</v>
      </c>
      <c r="F869" s="240" t="s">
        <v>1722</v>
      </c>
      <c r="G869" s="238"/>
      <c r="H869" s="241">
        <v>31</v>
      </c>
      <c r="I869" s="242"/>
      <c r="J869" s="238"/>
      <c r="K869" s="238"/>
      <c r="L869" s="243"/>
      <c r="M869" s="244"/>
      <c r="N869" s="245"/>
      <c r="O869" s="245"/>
      <c r="P869" s="245"/>
      <c r="Q869" s="245"/>
      <c r="R869" s="245"/>
      <c r="S869" s="245"/>
      <c r="T869" s="246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7" t="s">
        <v>141</v>
      </c>
      <c r="AU869" s="247" t="s">
        <v>82</v>
      </c>
      <c r="AV869" s="14" t="s">
        <v>82</v>
      </c>
      <c r="AW869" s="14" t="s">
        <v>33</v>
      </c>
      <c r="AX869" s="14" t="s">
        <v>72</v>
      </c>
      <c r="AY869" s="247" t="s">
        <v>128</v>
      </c>
    </row>
    <row r="870" s="15" customFormat="1">
      <c r="A870" s="15"/>
      <c r="B870" s="248"/>
      <c r="C870" s="249"/>
      <c r="D870" s="220" t="s">
        <v>141</v>
      </c>
      <c r="E870" s="250" t="s">
        <v>19</v>
      </c>
      <c r="F870" s="251" t="s">
        <v>150</v>
      </c>
      <c r="G870" s="249"/>
      <c r="H870" s="252">
        <v>31</v>
      </c>
      <c r="I870" s="253"/>
      <c r="J870" s="249"/>
      <c r="K870" s="249"/>
      <c r="L870" s="254"/>
      <c r="M870" s="255"/>
      <c r="N870" s="256"/>
      <c r="O870" s="256"/>
      <c r="P870" s="256"/>
      <c r="Q870" s="256"/>
      <c r="R870" s="256"/>
      <c r="S870" s="256"/>
      <c r="T870" s="257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58" t="s">
        <v>141</v>
      </c>
      <c r="AU870" s="258" t="s">
        <v>82</v>
      </c>
      <c r="AV870" s="15" t="s">
        <v>129</v>
      </c>
      <c r="AW870" s="15" t="s">
        <v>33</v>
      </c>
      <c r="AX870" s="15" t="s">
        <v>80</v>
      </c>
      <c r="AY870" s="258" t="s">
        <v>128</v>
      </c>
    </row>
    <row r="871" s="2" customFormat="1" ht="33" customHeight="1">
      <c r="A871" s="41"/>
      <c r="B871" s="42"/>
      <c r="C871" s="207" t="s">
        <v>1723</v>
      </c>
      <c r="D871" s="207" t="s">
        <v>131</v>
      </c>
      <c r="E871" s="208" t="s">
        <v>1724</v>
      </c>
      <c r="F871" s="209" t="s">
        <v>1725</v>
      </c>
      <c r="G871" s="210" t="s">
        <v>134</v>
      </c>
      <c r="H871" s="211">
        <v>2</v>
      </c>
      <c r="I871" s="212"/>
      <c r="J871" s="213">
        <f>ROUND(I871*H871,2)</f>
        <v>0</v>
      </c>
      <c r="K871" s="209" t="s">
        <v>135</v>
      </c>
      <c r="L871" s="47"/>
      <c r="M871" s="214" t="s">
        <v>19</v>
      </c>
      <c r="N871" s="215" t="s">
        <v>43</v>
      </c>
      <c r="O871" s="87"/>
      <c r="P871" s="216">
        <f>O871*H871</f>
        <v>0</v>
      </c>
      <c r="Q871" s="216">
        <v>0.00048000000000000001</v>
      </c>
      <c r="R871" s="216">
        <f>Q871*H871</f>
        <v>0.00096000000000000002</v>
      </c>
      <c r="S871" s="216">
        <v>0</v>
      </c>
      <c r="T871" s="217">
        <f>S871*H871</f>
        <v>0</v>
      </c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R871" s="218" t="s">
        <v>147</v>
      </c>
      <c r="AT871" s="218" t="s">
        <v>131</v>
      </c>
      <c r="AU871" s="218" t="s">
        <v>82</v>
      </c>
      <c r="AY871" s="20" t="s">
        <v>128</v>
      </c>
      <c r="BE871" s="219">
        <f>IF(N871="základní",J871,0)</f>
        <v>0</v>
      </c>
      <c r="BF871" s="219">
        <f>IF(N871="snížená",J871,0)</f>
        <v>0</v>
      </c>
      <c r="BG871" s="219">
        <f>IF(N871="zákl. přenesená",J871,0)</f>
        <v>0</v>
      </c>
      <c r="BH871" s="219">
        <f>IF(N871="sníž. přenesená",J871,0)</f>
        <v>0</v>
      </c>
      <c r="BI871" s="219">
        <f>IF(N871="nulová",J871,0)</f>
        <v>0</v>
      </c>
      <c r="BJ871" s="20" t="s">
        <v>80</v>
      </c>
      <c r="BK871" s="219">
        <f>ROUND(I871*H871,2)</f>
        <v>0</v>
      </c>
      <c r="BL871" s="20" t="s">
        <v>147</v>
      </c>
      <c r="BM871" s="218" t="s">
        <v>1726</v>
      </c>
    </row>
    <row r="872" s="2" customFormat="1">
      <c r="A872" s="41"/>
      <c r="B872" s="42"/>
      <c r="C872" s="43"/>
      <c r="D872" s="220" t="s">
        <v>137</v>
      </c>
      <c r="E872" s="43"/>
      <c r="F872" s="221" t="s">
        <v>1727</v>
      </c>
      <c r="G872" s="43"/>
      <c r="H872" s="43"/>
      <c r="I872" s="222"/>
      <c r="J872" s="43"/>
      <c r="K872" s="43"/>
      <c r="L872" s="47"/>
      <c r="M872" s="223"/>
      <c r="N872" s="224"/>
      <c r="O872" s="87"/>
      <c r="P872" s="87"/>
      <c r="Q872" s="87"/>
      <c r="R872" s="87"/>
      <c r="S872" s="87"/>
      <c r="T872" s="88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T872" s="20" t="s">
        <v>137</v>
      </c>
      <c r="AU872" s="20" t="s">
        <v>82</v>
      </c>
    </row>
    <row r="873" s="2" customFormat="1">
      <c r="A873" s="41"/>
      <c r="B873" s="42"/>
      <c r="C873" s="43"/>
      <c r="D873" s="225" t="s">
        <v>139</v>
      </c>
      <c r="E873" s="43"/>
      <c r="F873" s="226" t="s">
        <v>1728</v>
      </c>
      <c r="G873" s="43"/>
      <c r="H873" s="43"/>
      <c r="I873" s="222"/>
      <c r="J873" s="43"/>
      <c r="K873" s="43"/>
      <c r="L873" s="47"/>
      <c r="M873" s="223"/>
      <c r="N873" s="22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20" t="s">
        <v>139</v>
      </c>
      <c r="AU873" s="20" t="s">
        <v>82</v>
      </c>
    </row>
    <row r="874" s="14" customFormat="1">
      <c r="A874" s="14"/>
      <c r="B874" s="237"/>
      <c r="C874" s="238"/>
      <c r="D874" s="220" t="s">
        <v>141</v>
      </c>
      <c r="E874" s="239" t="s">
        <v>19</v>
      </c>
      <c r="F874" s="240" t="s">
        <v>1525</v>
      </c>
      <c r="G874" s="238"/>
      <c r="H874" s="241">
        <v>1</v>
      </c>
      <c r="I874" s="242"/>
      <c r="J874" s="238"/>
      <c r="K874" s="238"/>
      <c r="L874" s="243"/>
      <c r="M874" s="244"/>
      <c r="N874" s="245"/>
      <c r="O874" s="245"/>
      <c r="P874" s="245"/>
      <c r="Q874" s="245"/>
      <c r="R874" s="245"/>
      <c r="S874" s="245"/>
      <c r="T874" s="24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7" t="s">
        <v>141</v>
      </c>
      <c r="AU874" s="247" t="s">
        <v>82</v>
      </c>
      <c r="AV874" s="14" t="s">
        <v>82</v>
      </c>
      <c r="AW874" s="14" t="s">
        <v>33</v>
      </c>
      <c r="AX874" s="14" t="s">
        <v>72</v>
      </c>
      <c r="AY874" s="247" t="s">
        <v>128</v>
      </c>
    </row>
    <row r="875" s="14" customFormat="1">
      <c r="A875" s="14"/>
      <c r="B875" s="237"/>
      <c r="C875" s="238"/>
      <c r="D875" s="220" t="s">
        <v>141</v>
      </c>
      <c r="E875" s="239" t="s">
        <v>19</v>
      </c>
      <c r="F875" s="240" t="s">
        <v>1526</v>
      </c>
      <c r="G875" s="238"/>
      <c r="H875" s="241">
        <v>1</v>
      </c>
      <c r="I875" s="242"/>
      <c r="J875" s="238"/>
      <c r="K875" s="238"/>
      <c r="L875" s="243"/>
      <c r="M875" s="244"/>
      <c r="N875" s="245"/>
      <c r="O875" s="245"/>
      <c r="P875" s="245"/>
      <c r="Q875" s="245"/>
      <c r="R875" s="245"/>
      <c r="S875" s="245"/>
      <c r="T875" s="24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7" t="s">
        <v>141</v>
      </c>
      <c r="AU875" s="247" t="s">
        <v>82</v>
      </c>
      <c r="AV875" s="14" t="s">
        <v>82</v>
      </c>
      <c r="AW875" s="14" t="s">
        <v>33</v>
      </c>
      <c r="AX875" s="14" t="s">
        <v>72</v>
      </c>
      <c r="AY875" s="247" t="s">
        <v>128</v>
      </c>
    </row>
    <row r="876" s="15" customFormat="1">
      <c r="A876" s="15"/>
      <c r="B876" s="248"/>
      <c r="C876" s="249"/>
      <c r="D876" s="220" t="s">
        <v>141</v>
      </c>
      <c r="E876" s="250" t="s">
        <v>19</v>
      </c>
      <c r="F876" s="251" t="s">
        <v>150</v>
      </c>
      <c r="G876" s="249"/>
      <c r="H876" s="252">
        <v>2</v>
      </c>
      <c r="I876" s="253"/>
      <c r="J876" s="249"/>
      <c r="K876" s="249"/>
      <c r="L876" s="254"/>
      <c r="M876" s="255"/>
      <c r="N876" s="256"/>
      <c r="O876" s="256"/>
      <c r="P876" s="256"/>
      <c r="Q876" s="256"/>
      <c r="R876" s="256"/>
      <c r="S876" s="256"/>
      <c r="T876" s="257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58" t="s">
        <v>141</v>
      </c>
      <c r="AU876" s="258" t="s">
        <v>82</v>
      </c>
      <c r="AV876" s="15" t="s">
        <v>129</v>
      </c>
      <c r="AW876" s="15" t="s">
        <v>33</v>
      </c>
      <c r="AX876" s="15" t="s">
        <v>80</v>
      </c>
      <c r="AY876" s="258" t="s">
        <v>128</v>
      </c>
    </row>
    <row r="877" s="2" customFormat="1" ht="21.75" customHeight="1">
      <c r="A877" s="41"/>
      <c r="B877" s="42"/>
      <c r="C877" s="207" t="s">
        <v>1729</v>
      </c>
      <c r="D877" s="207" t="s">
        <v>131</v>
      </c>
      <c r="E877" s="208" t="s">
        <v>1730</v>
      </c>
      <c r="F877" s="209" t="s">
        <v>1731</v>
      </c>
      <c r="G877" s="210" t="s">
        <v>134</v>
      </c>
      <c r="H877" s="211">
        <v>21</v>
      </c>
      <c r="I877" s="212"/>
      <c r="J877" s="213">
        <f>ROUND(I877*H877,2)</f>
        <v>0</v>
      </c>
      <c r="K877" s="209" t="s">
        <v>135</v>
      </c>
      <c r="L877" s="47"/>
      <c r="M877" s="214" t="s">
        <v>19</v>
      </c>
      <c r="N877" s="215" t="s">
        <v>43</v>
      </c>
      <c r="O877" s="87"/>
      <c r="P877" s="216">
        <f>O877*H877</f>
        <v>0</v>
      </c>
      <c r="Q877" s="216">
        <v>0.00014999999999999999</v>
      </c>
      <c r="R877" s="216">
        <f>Q877*H877</f>
        <v>0.0031499999999999996</v>
      </c>
      <c r="S877" s="216">
        <v>0</v>
      </c>
      <c r="T877" s="217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18" t="s">
        <v>147</v>
      </c>
      <c r="AT877" s="218" t="s">
        <v>131</v>
      </c>
      <c r="AU877" s="218" t="s">
        <v>82</v>
      </c>
      <c r="AY877" s="20" t="s">
        <v>128</v>
      </c>
      <c r="BE877" s="219">
        <f>IF(N877="základní",J877,0)</f>
        <v>0</v>
      </c>
      <c r="BF877" s="219">
        <f>IF(N877="snížená",J877,0)</f>
        <v>0</v>
      </c>
      <c r="BG877" s="219">
        <f>IF(N877="zákl. přenesená",J877,0)</f>
        <v>0</v>
      </c>
      <c r="BH877" s="219">
        <f>IF(N877="sníž. přenesená",J877,0)</f>
        <v>0</v>
      </c>
      <c r="BI877" s="219">
        <f>IF(N877="nulová",J877,0)</f>
        <v>0</v>
      </c>
      <c r="BJ877" s="20" t="s">
        <v>80</v>
      </c>
      <c r="BK877" s="219">
        <f>ROUND(I877*H877,2)</f>
        <v>0</v>
      </c>
      <c r="BL877" s="20" t="s">
        <v>147</v>
      </c>
      <c r="BM877" s="218" t="s">
        <v>1732</v>
      </c>
    </row>
    <row r="878" s="2" customFormat="1">
      <c r="A878" s="41"/>
      <c r="B878" s="42"/>
      <c r="C878" s="43"/>
      <c r="D878" s="220" t="s">
        <v>137</v>
      </c>
      <c r="E878" s="43"/>
      <c r="F878" s="221" t="s">
        <v>1733</v>
      </c>
      <c r="G878" s="43"/>
      <c r="H878" s="43"/>
      <c r="I878" s="222"/>
      <c r="J878" s="43"/>
      <c r="K878" s="43"/>
      <c r="L878" s="47"/>
      <c r="M878" s="223"/>
      <c r="N878" s="224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137</v>
      </c>
      <c r="AU878" s="20" t="s">
        <v>82</v>
      </c>
    </row>
    <row r="879" s="2" customFormat="1">
      <c r="A879" s="41"/>
      <c r="B879" s="42"/>
      <c r="C879" s="43"/>
      <c r="D879" s="225" t="s">
        <v>139</v>
      </c>
      <c r="E879" s="43"/>
      <c r="F879" s="226" t="s">
        <v>1734</v>
      </c>
      <c r="G879" s="43"/>
      <c r="H879" s="43"/>
      <c r="I879" s="222"/>
      <c r="J879" s="43"/>
      <c r="K879" s="43"/>
      <c r="L879" s="47"/>
      <c r="M879" s="223"/>
      <c r="N879" s="224"/>
      <c r="O879" s="87"/>
      <c r="P879" s="87"/>
      <c r="Q879" s="87"/>
      <c r="R879" s="87"/>
      <c r="S879" s="87"/>
      <c r="T879" s="88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T879" s="20" t="s">
        <v>139</v>
      </c>
      <c r="AU879" s="20" t="s">
        <v>82</v>
      </c>
    </row>
    <row r="880" s="14" customFormat="1">
      <c r="A880" s="14"/>
      <c r="B880" s="237"/>
      <c r="C880" s="238"/>
      <c r="D880" s="220" t="s">
        <v>141</v>
      </c>
      <c r="E880" s="239" t="s">
        <v>19</v>
      </c>
      <c r="F880" s="240" t="s">
        <v>1497</v>
      </c>
      <c r="G880" s="238"/>
      <c r="H880" s="241">
        <v>6</v>
      </c>
      <c r="I880" s="242"/>
      <c r="J880" s="238"/>
      <c r="K880" s="238"/>
      <c r="L880" s="243"/>
      <c r="M880" s="244"/>
      <c r="N880" s="245"/>
      <c r="O880" s="245"/>
      <c r="P880" s="245"/>
      <c r="Q880" s="245"/>
      <c r="R880" s="245"/>
      <c r="S880" s="245"/>
      <c r="T880" s="24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7" t="s">
        <v>141</v>
      </c>
      <c r="AU880" s="247" t="s">
        <v>82</v>
      </c>
      <c r="AV880" s="14" t="s">
        <v>82</v>
      </c>
      <c r="AW880" s="14" t="s">
        <v>33</v>
      </c>
      <c r="AX880" s="14" t="s">
        <v>72</v>
      </c>
      <c r="AY880" s="247" t="s">
        <v>128</v>
      </c>
    </row>
    <row r="881" s="14" customFormat="1">
      <c r="A881" s="14"/>
      <c r="B881" s="237"/>
      <c r="C881" s="238"/>
      <c r="D881" s="220" t="s">
        <v>141</v>
      </c>
      <c r="E881" s="239" t="s">
        <v>19</v>
      </c>
      <c r="F881" s="240" t="s">
        <v>1499</v>
      </c>
      <c r="G881" s="238"/>
      <c r="H881" s="241">
        <v>9</v>
      </c>
      <c r="I881" s="242"/>
      <c r="J881" s="238"/>
      <c r="K881" s="238"/>
      <c r="L881" s="243"/>
      <c r="M881" s="244"/>
      <c r="N881" s="245"/>
      <c r="O881" s="245"/>
      <c r="P881" s="245"/>
      <c r="Q881" s="245"/>
      <c r="R881" s="245"/>
      <c r="S881" s="245"/>
      <c r="T881" s="24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7" t="s">
        <v>141</v>
      </c>
      <c r="AU881" s="247" t="s">
        <v>82</v>
      </c>
      <c r="AV881" s="14" t="s">
        <v>82</v>
      </c>
      <c r="AW881" s="14" t="s">
        <v>33</v>
      </c>
      <c r="AX881" s="14" t="s">
        <v>72</v>
      </c>
      <c r="AY881" s="247" t="s">
        <v>128</v>
      </c>
    </row>
    <row r="882" s="14" customFormat="1">
      <c r="A882" s="14"/>
      <c r="B882" s="237"/>
      <c r="C882" s="238"/>
      <c r="D882" s="220" t="s">
        <v>141</v>
      </c>
      <c r="E882" s="239" t="s">
        <v>19</v>
      </c>
      <c r="F882" s="240" t="s">
        <v>1500</v>
      </c>
      <c r="G882" s="238"/>
      <c r="H882" s="241">
        <v>5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7" t="s">
        <v>141</v>
      </c>
      <c r="AU882" s="247" t="s">
        <v>82</v>
      </c>
      <c r="AV882" s="14" t="s">
        <v>82</v>
      </c>
      <c r="AW882" s="14" t="s">
        <v>33</v>
      </c>
      <c r="AX882" s="14" t="s">
        <v>72</v>
      </c>
      <c r="AY882" s="247" t="s">
        <v>128</v>
      </c>
    </row>
    <row r="883" s="14" customFormat="1">
      <c r="A883" s="14"/>
      <c r="B883" s="237"/>
      <c r="C883" s="238"/>
      <c r="D883" s="220" t="s">
        <v>141</v>
      </c>
      <c r="E883" s="239" t="s">
        <v>19</v>
      </c>
      <c r="F883" s="240" t="s">
        <v>1501</v>
      </c>
      <c r="G883" s="238"/>
      <c r="H883" s="241">
        <v>1</v>
      </c>
      <c r="I883" s="242"/>
      <c r="J883" s="238"/>
      <c r="K883" s="238"/>
      <c r="L883" s="243"/>
      <c r="M883" s="244"/>
      <c r="N883" s="245"/>
      <c r="O883" s="245"/>
      <c r="P883" s="245"/>
      <c r="Q883" s="245"/>
      <c r="R883" s="245"/>
      <c r="S883" s="245"/>
      <c r="T883" s="24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7" t="s">
        <v>141</v>
      </c>
      <c r="AU883" s="247" t="s">
        <v>82</v>
      </c>
      <c r="AV883" s="14" t="s">
        <v>82</v>
      </c>
      <c r="AW883" s="14" t="s">
        <v>33</v>
      </c>
      <c r="AX883" s="14" t="s">
        <v>72</v>
      </c>
      <c r="AY883" s="247" t="s">
        <v>128</v>
      </c>
    </row>
    <row r="884" s="15" customFormat="1">
      <c r="A884" s="15"/>
      <c r="B884" s="248"/>
      <c r="C884" s="249"/>
      <c r="D884" s="220" t="s">
        <v>141</v>
      </c>
      <c r="E884" s="250" t="s">
        <v>19</v>
      </c>
      <c r="F884" s="251" t="s">
        <v>150</v>
      </c>
      <c r="G884" s="249"/>
      <c r="H884" s="252">
        <v>21</v>
      </c>
      <c r="I884" s="253"/>
      <c r="J884" s="249"/>
      <c r="K884" s="249"/>
      <c r="L884" s="254"/>
      <c r="M884" s="255"/>
      <c r="N884" s="256"/>
      <c r="O884" s="256"/>
      <c r="P884" s="256"/>
      <c r="Q884" s="256"/>
      <c r="R884" s="256"/>
      <c r="S884" s="256"/>
      <c r="T884" s="257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58" t="s">
        <v>141</v>
      </c>
      <c r="AU884" s="258" t="s">
        <v>82</v>
      </c>
      <c r="AV884" s="15" t="s">
        <v>129</v>
      </c>
      <c r="AW884" s="15" t="s">
        <v>33</v>
      </c>
      <c r="AX884" s="15" t="s">
        <v>80</v>
      </c>
      <c r="AY884" s="258" t="s">
        <v>128</v>
      </c>
    </row>
    <row r="885" s="2" customFormat="1" ht="24.15" customHeight="1">
      <c r="A885" s="41"/>
      <c r="B885" s="42"/>
      <c r="C885" s="270" t="s">
        <v>1735</v>
      </c>
      <c r="D885" s="270" t="s">
        <v>387</v>
      </c>
      <c r="E885" s="271" t="s">
        <v>1736</v>
      </c>
      <c r="F885" s="272" t="s">
        <v>1737</v>
      </c>
      <c r="G885" s="273" t="s">
        <v>134</v>
      </c>
      <c r="H885" s="274">
        <v>21</v>
      </c>
      <c r="I885" s="275"/>
      <c r="J885" s="276">
        <f>ROUND(I885*H885,2)</f>
        <v>0</v>
      </c>
      <c r="K885" s="272" t="s">
        <v>353</v>
      </c>
      <c r="L885" s="277"/>
      <c r="M885" s="278" t="s">
        <v>19</v>
      </c>
      <c r="N885" s="279" t="s">
        <v>43</v>
      </c>
      <c r="O885" s="87"/>
      <c r="P885" s="216">
        <f>O885*H885</f>
        <v>0</v>
      </c>
      <c r="Q885" s="216">
        <v>0.00089999999999999998</v>
      </c>
      <c r="R885" s="216">
        <f>Q885*H885</f>
        <v>0.0189</v>
      </c>
      <c r="S885" s="216">
        <v>0</v>
      </c>
      <c r="T885" s="217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18" t="s">
        <v>390</v>
      </c>
      <c r="AT885" s="218" t="s">
        <v>387</v>
      </c>
      <c r="AU885" s="218" t="s">
        <v>82</v>
      </c>
      <c r="AY885" s="20" t="s">
        <v>128</v>
      </c>
      <c r="BE885" s="219">
        <f>IF(N885="základní",J885,0)</f>
        <v>0</v>
      </c>
      <c r="BF885" s="219">
        <f>IF(N885="snížená",J885,0)</f>
        <v>0</v>
      </c>
      <c r="BG885" s="219">
        <f>IF(N885="zákl. přenesená",J885,0)</f>
        <v>0</v>
      </c>
      <c r="BH885" s="219">
        <f>IF(N885="sníž. přenesená",J885,0)</f>
        <v>0</v>
      </c>
      <c r="BI885" s="219">
        <f>IF(N885="nulová",J885,0)</f>
        <v>0</v>
      </c>
      <c r="BJ885" s="20" t="s">
        <v>80</v>
      </c>
      <c r="BK885" s="219">
        <f>ROUND(I885*H885,2)</f>
        <v>0</v>
      </c>
      <c r="BL885" s="20" t="s">
        <v>147</v>
      </c>
      <c r="BM885" s="218" t="s">
        <v>1738</v>
      </c>
    </row>
    <row r="886" s="2" customFormat="1">
      <c r="A886" s="41"/>
      <c r="B886" s="42"/>
      <c r="C886" s="43"/>
      <c r="D886" s="220" t="s">
        <v>137</v>
      </c>
      <c r="E886" s="43"/>
      <c r="F886" s="221" t="s">
        <v>1737</v>
      </c>
      <c r="G886" s="43"/>
      <c r="H886" s="43"/>
      <c r="I886" s="222"/>
      <c r="J886" s="43"/>
      <c r="K886" s="43"/>
      <c r="L886" s="47"/>
      <c r="M886" s="223"/>
      <c r="N886" s="224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20" t="s">
        <v>137</v>
      </c>
      <c r="AU886" s="20" t="s">
        <v>82</v>
      </c>
    </row>
    <row r="887" s="14" customFormat="1">
      <c r="A887" s="14"/>
      <c r="B887" s="237"/>
      <c r="C887" s="238"/>
      <c r="D887" s="220" t="s">
        <v>141</v>
      </c>
      <c r="E887" s="239" t="s">
        <v>19</v>
      </c>
      <c r="F887" s="240" t="s">
        <v>1497</v>
      </c>
      <c r="G887" s="238"/>
      <c r="H887" s="241">
        <v>6</v>
      </c>
      <c r="I887" s="242"/>
      <c r="J887" s="238"/>
      <c r="K887" s="238"/>
      <c r="L887" s="243"/>
      <c r="M887" s="244"/>
      <c r="N887" s="245"/>
      <c r="O887" s="245"/>
      <c r="P887" s="245"/>
      <c r="Q887" s="245"/>
      <c r="R887" s="245"/>
      <c r="S887" s="245"/>
      <c r="T887" s="24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7" t="s">
        <v>141</v>
      </c>
      <c r="AU887" s="247" t="s">
        <v>82</v>
      </c>
      <c r="AV887" s="14" t="s">
        <v>82</v>
      </c>
      <c r="AW887" s="14" t="s">
        <v>33</v>
      </c>
      <c r="AX887" s="14" t="s">
        <v>72</v>
      </c>
      <c r="AY887" s="247" t="s">
        <v>128</v>
      </c>
    </row>
    <row r="888" s="14" customFormat="1">
      <c r="A888" s="14"/>
      <c r="B888" s="237"/>
      <c r="C888" s="238"/>
      <c r="D888" s="220" t="s">
        <v>141</v>
      </c>
      <c r="E888" s="239" t="s">
        <v>19</v>
      </c>
      <c r="F888" s="240" t="s">
        <v>1499</v>
      </c>
      <c r="G888" s="238"/>
      <c r="H888" s="241">
        <v>9</v>
      </c>
      <c r="I888" s="242"/>
      <c r="J888" s="238"/>
      <c r="K888" s="238"/>
      <c r="L888" s="243"/>
      <c r="M888" s="244"/>
      <c r="N888" s="245"/>
      <c r="O888" s="245"/>
      <c r="P888" s="245"/>
      <c r="Q888" s="245"/>
      <c r="R888" s="245"/>
      <c r="S888" s="245"/>
      <c r="T888" s="246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7" t="s">
        <v>141</v>
      </c>
      <c r="AU888" s="247" t="s">
        <v>82</v>
      </c>
      <c r="AV888" s="14" t="s">
        <v>82</v>
      </c>
      <c r="AW888" s="14" t="s">
        <v>33</v>
      </c>
      <c r="AX888" s="14" t="s">
        <v>72</v>
      </c>
      <c r="AY888" s="247" t="s">
        <v>128</v>
      </c>
    </row>
    <row r="889" s="14" customFormat="1">
      <c r="A889" s="14"/>
      <c r="B889" s="237"/>
      <c r="C889" s="238"/>
      <c r="D889" s="220" t="s">
        <v>141</v>
      </c>
      <c r="E889" s="239" t="s">
        <v>19</v>
      </c>
      <c r="F889" s="240" t="s">
        <v>1500</v>
      </c>
      <c r="G889" s="238"/>
      <c r="H889" s="241">
        <v>5</v>
      </c>
      <c r="I889" s="242"/>
      <c r="J889" s="238"/>
      <c r="K889" s="238"/>
      <c r="L889" s="243"/>
      <c r="M889" s="244"/>
      <c r="N889" s="245"/>
      <c r="O889" s="245"/>
      <c r="P889" s="245"/>
      <c r="Q889" s="245"/>
      <c r="R889" s="245"/>
      <c r="S889" s="245"/>
      <c r="T889" s="246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7" t="s">
        <v>141</v>
      </c>
      <c r="AU889" s="247" t="s">
        <v>82</v>
      </c>
      <c r="AV889" s="14" t="s">
        <v>82</v>
      </c>
      <c r="AW889" s="14" t="s">
        <v>33</v>
      </c>
      <c r="AX889" s="14" t="s">
        <v>72</v>
      </c>
      <c r="AY889" s="247" t="s">
        <v>128</v>
      </c>
    </row>
    <row r="890" s="14" customFormat="1">
      <c r="A890" s="14"/>
      <c r="B890" s="237"/>
      <c r="C890" s="238"/>
      <c r="D890" s="220" t="s">
        <v>141</v>
      </c>
      <c r="E890" s="239" t="s">
        <v>19</v>
      </c>
      <c r="F890" s="240" t="s">
        <v>1501</v>
      </c>
      <c r="G890" s="238"/>
      <c r="H890" s="241">
        <v>1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7" t="s">
        <v>141</v>
      </c>
      <c r="AU890" s="247" t="s">
        <v>82</v>
      </c>
      <c r="AV890" s="14" t="s">
        <v>82</v>
      </c>
      <c r="AW890" s="14" t="s">
        <v>33</v>
      </c>
      <c r="AX890" s="14" t="s">
        <v>72</v>
      </c>
      <c r="AY890" s="247" t="s">
        <v>128</v>
      </c>
    </row>
    <row r="891" s="15" customFormat="1">
      <c r="A891" s="15"/>
      <c r="B891" s="248"/>
      <c r="C891" s="249"/>
      <c r="D891" s="220" t="s">
        <v>141</v>
      </c>
      <c r="E891" s="250" t="s">
        <v>19</v>
      </c>
      <c r="F891" s="251" t="s">
        <v>150</v>
      </c>
      <c r="G891" s="249"/>
      <c r="H891" s="252">
        <v>21</v>
      </c>
      <c r="I891" s="253"/>
      <c r="J891" s="249"/>
      <c r="K891" s="249"/>
      <c r="L891" s="254"/>
      <c r="M891" s="255"/>
      <c r="N891" s="256"/>
      <c r="O891" s="256"/>
      <c r="P891" s="256"/>
      <c r="Q891" s="256"/>
      <c r="R891" s="256"/>
      <c r="S891" s="256"/>
      <c r="T891" s="257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8" t="s">
        <v>141</v>
      </c>
      <c r="AU891" s="258" t="s">
        <v>82</v>
      </c>
      <c r="AV891" s="15" t="s">
        <v>129</v>
      </c>
      <c r="AW891" s="15" t="s">
        <v>33</v>
      </c>
      <c r="AX891" s="15" t="s">
        <v>80</v>
      </c>
      <c r="AY891" s="258" t="s">
        <v>128</v>
      </c>
    </row>
    <row r="892" s="2" customFormat="1" ht="24.15" customHeight="1">
      <c r="A892" s="41"/>
      <c r="B892" s="42"/>
      <c r="C892" s="207" t="s">
        <v>1739</v>
      </c>
      <c r="D892" s="207" t="s">
        <v>131</v>
      </c>
      <c r="E892" s="208" t="s">
        <v>1740</v>
      </c>
      <c r="F892" s="209" t="s">
        <v>1741</v>
      </c>
      <c r="G892" s="210" t="s">
        <v>134</v>
      </c>
      <c r="H892" s="211">
        <v>1</v>
      </c>
      <c r="I892" s="212"/>
      <c r="J892" s="213">
        <f>ROUND(I892*H892,2)</f>
        <v>0</v>
      </c>
      <c r="K892" s="209" t="s">
        <v>135</v>
      </c>
      <c r="L892" s="47"/>
      <c r="M892" s="214" t="s">
        <v>19</v>
      </c>
      <c r="N892" s="215" t="s">
        <v>43</v>
      </c>
      <c r="O892" s="87"/>
      <c r="P892" s="216">
        <f>O892*H892</f>
        <v>0</v>
      </c>
      <c r="Q892" s="216">
        <v>0.00017000000000000001</v>
      </c>
      <c r="R892" s="216">
        <f>Q892*H892</f>
        <v>0.00017000000000000001</v>
      </c>
      <c r="S892" s="216">
        <v>0</v>
      </c>
      <c r="T892" s="217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18" t="s">
        <v>147</v>
      </c>
      <c r="AT892" s="218" t="s">
        <v>131</v>
      </c>
      <c r="AU892" s="218" t="s">
        <v>82</v>
      </c>
      <c r="AY892" s="20" t="s">
        <v>128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20" t="s">
        <v>80</v>
      </c>
      <c r="BK892" s="219">
        <f>ROUND(I892*H892,2)</f>
        <v>0</v>
      </c>
      <c r="BL892" s="20" t="s">
        <v>147</v>
      </c>
      <c r="BM892" s="218" t="s">
        <v>1742</v>
      </c>
    </row>
    <row r="893" s="2" customFormat="1">
      <c r="A893" s="41"/>
      <c r="B893" s="42"/>
      <c r="C893" s="43"/>
      <c r="D893" s="220" t="s">
        <v>137</v>
      </c>
      <c r="E893" s="43"/>
      <c r="F893" s="221" t="s">
        <v>1743</v>
      </c>
      <c r="G893" s="43"/>
      <c r="H893" s="43"/>
      <c r="I893" s="222"/>
      <c r="J893" s="43"/>
      <c r="K893" s="43"/>
      <c r="L893" s="47"/>
      <c r="M893" s="223"/>
      <c r="N893" s="224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137</v>
      </c>
      <c r="AU893" s="20" t="s">
        <v>82</v>
      </c>
    </row>
    <row r="894" s="2" customFormat="1">
      <c r="A894" s="41"/>
      <c r="B894" s="42"/>
      <c r="C894" s="43"/>
      <c r="D894" s="225" t="s">
        <v>139</v>
      </c>
      <c r="E894" s="43"/>
      <c r="F894" s="226" t="s">
        <v>1744</v>
      </c>
      <c r="G894" s="43"/>
      <c r="H894" s="43"/>
      <c r="I894" s="222"/>
      <c r="J894" s="43"/>
      <c r="K894" s="43"/>
      <c r="L894" s="47"/>
      <c r="M894" s="223"/>
      <c r="N894" s="224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139</v>
      </c>
      <c r="AU894" s="20" t="s">
        <v>82</v>
      </c>
    </row>
    <row r="895" s="14" customFormat="1">
      <c r="A895" s="14"/>
      <c r="B895" s="237"/>
      <c r="C895" s="238"/>
      <c r="D895" s="220" t="s">
        <v>141</v>
      </c>
      <c r="E895" s="239" t="s">
        <v>19</v>
      </c>
      <c r="F895" s="240" t="s">
        <v>1558</v>
      </c>
      <c r="G895" s="238"/>
      <c r="H895" s="241">
        <v>1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7" t="s">
        <v>141</v>
      </c>
      <c r="AU895" s="247" t="s">
        <v>82</v>
      </c>
      <c r="AV895" s="14" t="s">
        <v>82</v>
      </c>
      <c r="AW895" s="14" t="s">
        <v>33</v>
      </c>
      <c r="AX895" s="14" t="s">
        <v>80</v>
      </c>
      <c r="AY895" s="247" t="s">
        <v>128</v>
      </c>
    </row>
    <row r="896" s="2" customFormat="1" ht="21.75" customHeight="1">
      <c r="A896" s="41"/>
      <c r="B896" s="42"/>
      <c r="C896" s="270" t="s">
        <v>1745</v>
      </c>
      <c r="D896" s="270" t="s">
        <v>387</v>
      </c>
      <c r="E896" s="271" t="s">
        <v>1746</v>
      </c>
      <c r="F896" s="272" t="s">
        <v>1747</v>
      </c>
      <c r="G896" s="273" t="s">
        <v>134</v>
      </c>
      <c r="H896" s="274">
        <v>1</v>
      </c>
      <c r="I896" s="275"/>
      <c r="J896" s="276">
        <f>ROUND(I896*H896,2)</f>
        <v>0</v>
      </c>
      <c r="K896" s="272" t="s">
        <v>135</v>
      </c>
      <c r="L896" s="277"/>
      <c r="M896" s="278" t="s">
        <v>19</v>
      </c>
      <c r="N896" s="279" t="s">
        <v>43</v>
      </c>
      <c r="O896" s="87"/>
      <c r="P896" s="216">
        <f>O896*H896</f>
        <v>0</v>
      </c>
      <c r="Q896" s="216">
        <v>0.00023000000000000001</v>
      </c>
      <c r="R896" s="216">
        <f>Q896*H896</f>
        <v>0.00023000000000000001</v>
      </c>
      <c r="S896" s="216">
        <v>0</v>
      </c>
      <c r="T896" s="217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18" t="s">
        <v>390</v>
      </c>
      <c r="AT896" s="218" t="s">
        <v>387</v>
      </c>
      <c r="AU896" s="218" t="s">
        <v>82</v>
      </c>
      <c r="AY896" s="20" t="s">
        <v>128</v>
      </c>
      <c r="BE896" s="219">
        <f>IF(N896="základní",J896,0)</f>
        <v>0</v>
      </c>
      <c r="BF896" s="219">
        <f>IF(N896="snížená",J896,0)</f>
        <v>0</v>
      </c>
      <c r="BG896" s="219">
        <f>IF(N896="zákl. přenesená",J896,0)</f>
        <v>0</v>
      </c>
      <c r="BH896" s="219">
        <f>IF(N896="sníž. přenesená",J896,0)</f>
        <v>0</v>
      </c>
      <c r="BI896" s="219">
        <f>IF(N896="nulová",J896,0)</f>
        <v>0</v>
      </c>
      <c r="BJ896" s="20" t="s">
        <v>80</v>
      </c>
      <c r="BK896" s="219">
        <f>ROUND(I896*H896,2)</f>
        <v>0</v>
      </c>
      <c r="BL896" s="20" t="s">
        <v>147</v>
      </c>
      <c r="BM896" s="218" t="s">
        <v>1748</v>
      </c>
    </row>
    <row r="897" s="2" customFormat="1">
      <c r="A897" s="41"/>
      <c r="B897" s="42"/>
      <c r="C897" s="43"/>
      <c r="D897" s="220" t="s">
        <v>137</v>
      </c>
      <c r="E897" s="43"/>
      <c r="F897" s="221" t="s">
        <v>1747</v>
      </c>
      <c r="G897" s="43"/>
      <c r="H897" s="43"/>
      <c r="I897" s="222"/>
      <c r="J897" s="43"/>
      <c r="K897" s="43"/>
      <c r="L897" s="47"/>
      <c r="M897" s="223"/>
      <c r="N897" s="224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137</v>
      </c>
      <c r="AU897" s="20" t="s">
        <v>82</v>
      </c>
    </row>
    <row r="898" s="14" customFormat="1">
      <c r="A898" s="14"/>
      <c r="B898" s="237"/>
      <c r="C898" s="238"/>
      <c r="D898" s="220" t="s">
        <v>141</v>
      </c>
      <c r="E898" s="239" t="s">
        <v>19</v>
      </c>
      <c r="F898" s="240" t="s">
        <v>1558</v>
      </c>
      <c r="G898" s="238"/>
      <c r="H898" s="241">
        <v>1</v>
      </c>
      <c r="I898" s="242"/>
      <c r="J898" s="238"/>
      <c r="K898" s="238"/>
      <c r="L898" s="243"/>
      <c r="M898" s="244"/>
      <c r="N898" s="245"/>
      <c r="O898" s="245"/>
      <c r="P898" s="245"/>
      <c r="Q898" s="245"/>
      <c r="R898" s="245"/>
      <c r="S898" s="245"/>
      <c r="T898" s="246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7" t="s">
        <v>141</v>
      </c>
      <c r="AU898" s="247" t="s">
        <v>82</v>
      </c>
      <c r="AV898" s="14" t="s">
        <v>82</v>
      </c>
      <c r="AW898" s="14" t="s">
        <v>33</v>
      </c>
      <c r="AX898" s="14" t="s">
        <v>80</v>
      </c>
      <c r="AY898" s="247" t="s">
        <v>128</v>
      </c>
    </row>
    <row r="899" s="2" customFormat="1" ht="24.15" customHeight="1">
      <c r="A899" s="41"/>
      <c r="B899" s="42"/>
      <c r="C899" s="207" t="s">
        <v>1749</v>
      </c>
      <c r="D899" s="207" t="s">
        <v>131</v>
      </c>
      <c r="E899" s="208" t="s">
        <v>1750</v>
      </c>
      <c r="F899" s="209" t="s">
        <v>1751</v>
      </c>
      <c r="G899" s="210" t="s">
        <v>293</v>
      </c>
      <c r="H899" s="211">
        <v>0.83599999999999997</v>
      </c>
      <c r="I899" s="212"/>
      <c r="J899" s="213">
        <f>ROUND(I899*H899,2)</f>
        <v>0</v>
      </c>
      <c r="K899" s="209" t="s">
        <v>135</v>
      </c>
      <c r="L899" s="47"/>
      <c r="M899" s="214" t="s">
        <v>19</v>
      </c>
      <c r="N899" s="215" t="s">
        <v>43</v>
      </c>
      <c r="O899" s="87"/>
      <c r="P899" s="216">
        <f>O899*H899</f>
        <v>0</v>
      </c>
      <c r="Q899" s="216">
        <v>0</v>
      </c>
      <c r="R899" s="216">
        <f>Q899*H899</f>
        <v>0</v>
      </c>
      <c r="S899" s="216">
        <v>0</v>
      </c>
      <c r="T899" s="217">
        <f>S899*H899</f>
        <v>0</v>
      </c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R899" s="218" t="s">
        <v>147</v>
      </c>
      <c r="AT899" s="218" t="s">
        <v>131</v>
      </c>
      <c r="AU899" s="218" t="s">
        <v>82</v>
      </c>
      <c r="AY899" s="20" t="s">
        <v>128</v>
      </c>
      <c r="BE899" s="219">
        <f>IF(N899="základní",J899,0)</f>
        <v>0</v>
      </c>
      <c r="BF899" s="219">
        <f>IF(N899="snížená",J899,0)</f>
        <v>0</v>
      </c>
      <c r="BG899" s="219">
        <f>IF(N899="zákl. přenesená",J899,0)</f>
        <v>0</v>
      </c>
      <c r="BH899" s="219">
        <f>IF(N899="sníž. přenesená",J899,0)</f>
        <v>0</v>
      </c>
      <c r="BI899" s="219">
        <f>IF(N899="nulová",J899,0)</f>
        <v>0</v>
      </c>
      <c r="BJ899" s="20" t="s">
        <v>80</v>
      </c>
      <c r="BK899" s="219">
        <f>ROUND(I899*H899,2)</f>
        <v>0</v>
      </c>
      <c r="BL899" s="20" t="s">
        <v>147</v>
      </c>
      <c r="BM899" s="218" t="s">
        <v>1752</v>
      </c>
    </row>
    <row r="900" s="2" customFormat="1">
      <c r="A900" s="41"/>
      <c r="B900" s="42"/>
      <c r="C900" s="43"/>
      <c r="D900" s="220" t="s">
        <v>137</v>
      </c>
      <c r="E900" s="43"/>
      <c r="F900" s="221" t="s">
        <v>1753</v>
      </c>
      <c r="G900" s="43"/>
      <c r="H900" s="43"/>
      <c r="I900" s="222"/>
      <c r="J900" s="43"/>
      <c r="K900" s="43"/>
      <c r="L900" s="47"/>
      <c r="M900" s="223"/>
      <c r="N900" s="224"/>
      <c r="O900" s="87"/>
      <c r="P900" s="87"/>
      <c r="Q900" s="87"/>
      <c r="R900" s="87"/>
      <c r="S900" s="87"/>
      <c r="T900" s="88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T900" s="20" t="s">
        <v>137</v>
      </c>
      <c r="AU900" s="20" t="s">
        <v>82</v>
      </c>
    </row>
    <row r="901" s="2" customFormat="1">
      <c r="A901" s="41"/>
      <c r="B901" s="42"/>
      <c r="C901" s="43"/>
      <c r="D901" s="225" t="s">
        <v>139</v>
      </c>
      <c r="E901" s="43"/>
      <c r="F901" s="226" t="s">
        <v>1754</v>
      </c>
      <c r="G901" s="43"/>
      <c r="H901" s="43"/>
      <c r="I901" s="222"/>
      <c r="J901" s="43"/>
      <c r="K901" s="43"/>
      <c r="L901" s="47"/>
      <c r="M901" s="223"/>
      <c r="N901" s="224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139</v>
      </c>
      <c r="AU901" s="20" t="s">
        <v>82</v>
      </c>
    </row>
    <row r="902" s="12" customFormat="1" ht="22.8" customHeight="1">
      <c r="A902" s="12"/>
      <c r="B902" s="191"/>
      <c r="C902" s="192"/>
      <c r="D902" s="193" t="s">
        <v>71</v>
      </c>
      <c r="E902" s="205" t="s">
        <v>1755</v>
      </c>
      <c r="F902" s="205" t="s">
        <v>1756</v>
      </c>
      <c r="G902" s="192"/>
      <c r="H902" s="192"/>
      <c r="I902" s="195"/>
      <c r="J902" s="206">
        <f>BK902</f>
        <v>0</v>
      </c>
      <c r="K902" s="192"/>
      <c r="L902" s="197"/>
      <c r="M902" s="198"/>
      <c r="N902" s="199"/>
      <c r="O902" s="199"/>
      <c r="P902" s="200">
        <f>SUM(P903:P920)</f>
        <v>0</v>
      </c>
      <c r="Q902" s="199"/>
      <c r="R902" s="200">
        <f>SUM(R903:R920)</f>
        <v>0.23140000000000002</v>
      </c>
      <c r="S902" s="199"/>
      <c r="T902" s="201">
        <f>SUM(T903:T920)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02" t="s">
        <v>82</v>
      </c>
      <c r="AT902" s="203" t="s">
        <v>71</v>
      </c>
      <c r="AU902" s="203" t="s">
        <v>80</v>
      </c>
      <c r="AY902" s="202" t="s">
        <v>128</v>
      </c>
      <c r="BK902" s="204">
        <f>SUM(BK903:BK920)</f>
        <v>0</v>
      </c>
    </row>
    <row r="903" s="2" customFormat="1" ht="33" customHeight="1">
      <c r="A903" s="41"/>
      <c r="B903" s="42"/>
      <c r="C903" s="207" t="s">
        <v>1757</v>
      </c>
      <c r="D903" s="207" t="s">
        <v>131</v>
      </c>
      <c r="E903" s="208" t="s">
        <v>1758</v>
      </c>
      <c r="F903" s="209" t="s">
        <v>1759</v>
      </c>
      <c r="G903" s="210" t="s">
        <v>1374</v>
      </c>
      <c r="H903" s="211">
        <v>13</v>
      </c>
      <c r="I903" s="212"/>
      <c r="J903" s="213">
        <f>ROUND(I903*H903,2)</f>
        <v>0</v>
      </c>
      <c r="K903" s="209" t="s">
        <v>135</v>
      </c>
      <c r="L903" s="47"/>
      <c r="M903" s="214" t="s">
        <v>19</v>
      </c>
      <c r="N903" s="215" t="s">
        <v>43</v>
      </c>
      <c r="O903" s="87"/>
      <c r="P903" s="216">
        <f>O903*H903</f>
        <v>0</v>
      </c>
      <c r="Q903" s="216">
        <v>0.016650000000000002</v>
      </c>
      <c r="R903" s="216">
        <f>Q903*H903</f>
        <v>0.21645000000000003</v>
      </c>
      <c r="S903" s="216">
        <v>0</v>
      </c>
      <c r="T903" s="217">
        <f>S903*H903</f>
        <v>0</v>
      </c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R903" s="218" t="s">
        <v>147</v>
      </c>
      <c r="AT903" s="218" t="s">
        <v>131</v>
      </c>
      <c r="AU903" s="218" t="s">
        <v>82</v>
      </c>
      <c r="AY903" s="20" t="s">
        <v>128</v>
      </c>
      <c r="BE903" s="219">
        <f>IF(N903="základní",J903,0)</f>
        <v>0</v>
      </c>
      <c r="BF903" s="219">
        <f>IF(N903="snížená",J903,0)</f>
        <v>0</v>
      </c>
      <c r="BG903" s="219">
        <f>IF(N903="zákl. přenesená",J903,0)</f>
        <v>0</v>
      </c>
      <c r="BH903" s="219">
        <f>IF(N903="sníž. přenesená",J903,0)</f>
        <v>0</v>
      </c>
      <c r="BI903" s="219">
        <f>IF(N903="nulová",J903,0)</f>
        <v>0</v>
      </c>
      <c r="BJ903" s="20" t="s">
        <v>80</v>
      </c>
      <c r="BK903" s="219">
        <f>ROUND(I903*H903,2)</f>
        <v>0</v>
      </c>
      <c r="BL903" s="20" t="s">
        <v>147</v>
      </c>
      <c r="BM903" s="218" t="s">
        <v>1760</v>
      </c>
    </row>
    <row r="904" s="2" customFormat="1">
      <c r="A904" s="41"/>
      <c r="B904" s="42"/>
      <c r="C904" s="43"/>
      <c r="D904" s="220" t="s">
        <v>137</v>
      </c>
      <c r="E904" s="43"/>
      <c r="F904" s="221" t="s">
        <v>1761</v>
      </c>
      <c r="G904" s="43"/>
      <c r="H904" s="43"/>
      <c r="I904" s="222"/>
      <c r="J904" s="43"/>
      <c r="K904" s="43"/>
      <c r="L904" s="47"/>
      <c r="M904" s="223"/>
      <c r="N904" s="224"/>
      <c r="O904" s="87"/>
      <c r="P904" s="87"/>
      <c r="Q904" s="87"/>
      <c r="R904" s="87"/>
      <c r="S904" s="87"/>
      <c r="T904" s="88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T904" s="20" t="s">
        <v>137</v>
      </c>
      <c r="AU904" s="20" t="s">
        <v>82</v>
      </c>
    </row>
    <row r="905" s="2" customFormat="1">
      <c r="A905" s="41"/>
      <c r="B905" s="42"/>
      <c r="C905" s="43"/>
      <c r="D905" s="225" t="s">
        <v>139</v>
      </c>
      <c r="E905" s="43"/>
      <c r="F905" s="226" t="s">
        <v>1762</v>
      </c>
      <c r="G905" s="43"/>
      <c r="H905" s="43"/>
      <c r="I905" s="222"/>
      <c r="J905" s="43"/>
      <c r="K905" s="43"/>
      <c r="L905" s="47"/>
      <c r="M905" s="223"/>
      <c r="N905" s="224"/>
      <c r="O905" s="87"/>
      <c r="P905" s="87"/>
      <c r="Q905" s="87"/>
      <c r="R905" s="87"/>
      <c r="S905" s="87"/>
      <c r="T905" s="88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T905" s="20" t="s">
        <v>139</v>
      </c>
      <c r="AU905" s="20" t="s">
        <v>82</v>
      </c>
    </row>
    <row r="906" s="14" customFormat="1">
      <c r="A906" s="14"/>
      <c r="B906" s="237"/>
      <c r="C906" s="238"/>
      <c r="D906" s="220" t="s">
        <v>141</v>
      </c>
      <c r="E906" s="239" t="s">
        <v>19</v>
      </c>
      <c r="F906" s="240" t="s">
        <v>1438</v>
      </c>
      <c r="G906" s="238"/>
      <c r="H906" s="241">
        <v>13</v>
      </c>
      <c r="I906" s="242"/>
      <c r="J906" s="238"/>
      <c r="K906" s="238"/>
      <c r="L906" s="243"/>
      <c r="M906" s="244"/>
      <c r="N906" s="245"/>
      <c r="O906" s="245"/>
      <c r="P906" s="245"/>
      <c r="Q906" s="245"/>
      <c r="R906" s="245"/>
      <c r="S906" s="245"/>
      <c r="T906" s="24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7" t="s">
        <v>141</v>
      </c>
      <c r="AU906" s="247" t="s">
        <v>82</v>
      </c>
      <c r="AV906" s="14" t="s">
        <v>82</v>
      </c>
      <c r="AW906" s="14" t="s">
        <v>33</v>
      </c>
      <c r="AX906" s="14" t="s">
        <v>80</v>
      </c>
      <c r="AY906" s="247" t="s">
        <v>128</v>
      </c>
    </row>
    <row r="907" s="2" customFormat="1" ht="16.5" customHeight="1">
      <c r="A907" s="41"/>
      <c r="B907" s="42"/>
      <c r="C907" s="207" t="s">
        <v>1763</v>
      </c>
      <c r="D907" s="207" t="s">
        <v>131</v>
      </c>
      <c r="E907" s="208" t="s">
        <v>1764</v>
      </c>
      <c r="F907" s="209" t="s">
        <v>1765</v>
      </c>
      <c r="G907" s="210" t="s">
        <v>1374</v>
      </c>
      <c r="H907" s="211">
        <v>13</v>
      </c>
      <c r="I907" s="212"/>
      <c r="J907" s="213">
        <f>ROUND(I907*H907,2)</f>
        <v>0</v>
      </c>
      <c r="K907" s="209" t="s">
        <v>135</v>
      </c>
      <c r="L907" s="47"/>
      <c r="M907" s="214" t="s">
        <v>19</v>
      </c>
      <c r="N907" s="215" t="s">
        <v>43</v>
      </c>
      <c r="O907" s="87"/>
      <c r="P907" s="216">
        <f>O907*H907</f>
        <v>0</v>
      </c>
      <c r="Q907" s="216">
        <v>0.00014999999999999999</v>
      </c>
      <c r="R907" s="216">
        <f>Q907*H907</f>
        <v>0.0019499999999999999</v>
      </c>
      <c r="S907" s="216">
        <v>0</v>
      </c>
      <c r="T907" s="21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18" t="s">
        <v>147</v>
      </c>
      <c r="AT907" s="218" t="s">
        <v>131</v>
      </c>
      <c r="AU907" s="218" t="s">
        <v>82</v>
      </c>
      <c r="AY907" s="20" t="s">
        <v>128</v>
      </c>
      <c r="BE907" s="219">
        <f>IF(N907="základní",J907,0)</f>
        <v>0</v>
      </c>
      <c r="BF907" s="219">
        <f>IF(N907="snížená",J907,0)</f>
        <v>0</v>
      </c>
      <c r="BG907" s="219">
        <f>IF(N907="zákl. přenesená",J907,0)</f>
        <v>0</v>
      </c>
      <c r="BH907" s="219">
        <f>IF(N907="sníž. přenesená",J907,0)</f>
        <v>0</v>
      </c>
      <c r="BI907" s="219">
        <f>IF(N907="nulová",J907,0)</f>
        <v>0</v>
      </c>
      <c r="BJ907" s="20" t="s">
        <v>80</v>
      </c>
      <c r="BK907" s="219">
        <f>ROUND(I907*H907,2)</f>
        <v>0</v>
      </c>
      <c r="BL907" s="20" t="s">
        <v>147</v>
      </c>
      <c r="BM907" s="218" t="s">
        <v>1766</v>
      </c>
    </row>
    <row r="908" s="2" customFormat="1">
      <c r="A908" s="41"/>
      <c r="B908" s="42"/>
      <c r="C908" s="43"/>
      <c r="D908" s="220" t="s">
        <v>137</v>
      </c>
      <c r="E908" s="43"/>
      <c r="F908" s="221" t="s">
        <v>1767</v>
      </c>
      <c r="G908" s="43"/>
      <c r="H908" s="43"/>
      <c r="I908" s="222"/>
      <c r="J908" s="43"/>
      <c r="K908" s="43"/>
      <c r="L908" s="47"/>
      <c r="M908" s="223"/>
      <c r="N908" s="22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20" t="s">
        <v>137</v>
      </c>
      <c r="AU908" s="20" t="s">
        <v>82</v>
      </c>
    </row>
    <row r="909" s="2" customFormat="1">
      <c r="A909" s="41"/>
      <c r="B909" s="42"/>
      <c r="C909" s="43"/>
      <c r="D909" s="225" t="s">
        <v>139</v>
      </c>
      <c r="E909" s="43"/>
      <c r="F909" s="226" t="s">
        <v>1768</v>
      </c>
      <c r="G909" s="43"/>
      <c r="H909" s="43"/>
      <c r="I909" s="222"/>
      <c r="J909" s="43"/>
      <c r="K909" s="43"/>
      <c r="L909" s="47"/>
      <c r="M909" s="223"/>
      <c r="N909" s="224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139</v>
      </c>
      <c r="AU909" s="20" t="s">
        <v>82</v>
      </c>
    </row>
    <row r="910" s="2" customFormat="1" ht="16.5" customHeight="1">
      <c r="A910" s="41"/>
      <c r="B910" s="42"/>
      <c r="C910" s="207" t="s">
        <v>1769</v>
      </c>
      <c r="D910" s="207" t="s">
        <v>131</v>
      </c>
      <c r="E910" s="208" t="s">
        <v>1770</v>
      </c>
      <c r="F910" s="209" t="s">
        <v>1771</v>
      </c>
      <c r="G910" s="210" t="s">
        <v>1374</v>
      </c>
      <c r="H910" s="211">
        <v>13</v>
      </c>
      <c r="I910" s="212"/>
      <c r="J910" s="213">
        <f>ROUND(I910*H910,2)</f>
        <v>0</v>
      </c>
      <c r="K910" s="209" t="s">
        <v>135</v>
      </c>
      <c r="L910" s="47"/>
      <c r="M910" s="214" t="s">
        <v>19</v>
      </c>
      <c r="N910" s="215" t="s">
        <v>43</v>
      </c>
      <c r="O910" s="87"/>
      <c r="P910" s="216">
        <f>O910*H910</f>
        <v>0</v>
      </c>
      <c r="Q910" s="216">
        <v>0.00050000000000000001</v>
      </c>
      <c r="R910" s="216">
        <f>Q910*H910</f>
        <v>0.0065000000000000006</v>
      </c>
      <c r="S910" s="216">
        <v>0</v>
      </c>
      <c r="T910" s="217">
        <f>S910*H910</f>
        <v>0</v>
      </c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R910" s="218" t="s">
        <v>147</v>
      </c>
      <c r="AT910" s="218" t="s">
        <v>131</v>
      </c>
      <c r="AU910" s="218" t="s">
        <v>82</v>
      </c>
      <c r="AY910" s="20" t="s">
        <v>128</v>
      </c>
      <c r="BE910" s="219">
        <f>IF(N910="základní",J910,0)</f>
        <v>0</v>
      </c>
      <c r="BF910" s="219">
        <f>IF(N910="snížená",J910,0)</f>
        <v>0</v>
      </c>
      <c r="BG910" s="219">
        <f>IF(N910="zákl. přenesená",J910,0)</f>
        <v>0</v>
      </c>
      <c r="BH910" s="219">
        <f>IF(N910="sníž. přenesená",J910,0)</f>
        <v>0</v>
      </c>
      <c r="BI910" s="219">
        <f>IF(N910="nulová",J910,0)</f>
        <v>0</v>
      </c>
      <c r="BJ910" s="20" t="s">
        <v>80</v>
      </c>
      <c r="BK910" s="219">
        <f>ROUND(I910*H910,2)</f>
        <v>0</v>
      </c>
      <c r="BL910" s="20" t="s">
        <v>147</v>
      </c>
      <c r="BM910" s="218" t="s">
        <v>1772</v>
      </c>
    </row>
    <row r="911" s="2" customFormat="1">
      <c r="A911" s="41"/>
      <c r="B911" s="42"/>
      <c r="C911" s="43"/>
      <c r="D911" s="220" t="s">
        <v>137</v>
      </c>
      <c r="E911" s="43"/>
      <c r="F911" s="221" t="s">
        <v>1773</v>
      </c>
      <c r="G911" s="43"/>
      <c r="H911" s="43"/>
      <c r="I911" s="222"/>
      <c r="J911" s="43"/>
      <c r="K911" s="43"/>
      <c r="L911" s="47"/>
      <c r="M911" s="223"/>
      <c r="N911" s="224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T911" s="20" t="s">
        <v>137</v>
      </c>
      <c r="AU911" s="20" t="s">
        <v>82</v>
      </c>
    </row>
    <row r="912" s="2" customFormat="1">
      <c r="A912" s="41"/>
      <c r="B912" s="42"/>
      <c r="C912" s="43"/>
      <c r="D912" s="225" t="s">
        <v>139</v>
      </c>
      <c r="E912" s="43"/>
      <c r="F912" s="226" t="s">
        <v>1774</v>
      </c>
      <c r="G912" s="43"/>
      <c r="H912" s="43"/>
      <c r="I912" s="222"/>
      <c r="J912" s="43"/>
      <c r="K912" s="43"/>
      <c r="L912" s="47"/>
      <c r="M912" s="223"/>
      <c r="N912" s="224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139</v>
      </c>
      <c r="AU912" s="20" t="s">
        <v>82</v>
      </c>
    </row>
    <row r="913" s="2" customFormat="1" ht="24.15" customHeight="1">
      <c r="A913" s="41"/>
      <c r="B913" s="42"/>
      <c r="C913" s="207" t="s">
        <v>1775</v>
      </c>
      <c r="D913" s="207" t="s">
        <v>131</v>
      </c>
      <c r="E913" s="208" t="s">
        <v>1776</v>
      </c>
      <c r="F913" s="209" t="s">
        <v>1777</v>
      </c>
      <c r="G913" s="210" t="s">
        <v>1374</v>
      </c>
      <c r="H913" s="211">
        <v>13</v>
      </c>
      <c r="I913" s="212"/>
      <c r="J913" s="213">
        <f>ROUND(I913*H913,2)</f>
        <v>0</v>
      </c>
      <c r="K913" s="209" t="s">
        <v>135</v>
      </c>
      <c r="L913" s="47"/>
      <c r="M913" s="214" t="s">
        <v>19</v>
      </c>
      <c r="N913" s="215" t="s">
        <v>43</v>
      </c>
      <c r="O913" s="87"/>
      <c r="P913" s="216">
        <f>O913*H913</f>
        <v>0</v>
      </c>
      <c r="Q913" s="216">
        <v>0</v>
      </c>
      <c r="R913" s="216">
        <f>Q913*H913</f>
        <v>0</v>
      </c>
      <c r="S913" s="216">
        <v>0</v>
      </c>
      <c r="T913" s="217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18" t="s">
        <v>147</v>
      </c>
      <c r="AT913" s="218" t="s">
        <v>131</v>
      </c>
      <c r="AU913" s="218" t="s">
        <v>82</v>
      </c>
      <c r="AY913" s="20" t="s">
        <v>128</v>
      </c>
      <c r="BE913" s="219">
        <f>IF(N913="základní",J913,0)</f>
        <v>0</v>
      </c>
      <c r="BF913" s="219">
        <f>IF(N913="snížená",J913,0)</f>
        <v>0</v>
      </c>
      <c r="BG913" s="219">
        <f>IF(N913="zákl. přenesená",J913,0)</f>
        <v>0</v>
      </c>
      <c r="BH913" s="219">
        <f>IF(N913="sníž. přenesená",J913,0)</f>
        <v>0</v>
      </c>
      <c r="BI913" s="219">
        <f>IF(N913="nulová",J913,0)</f>
        <v>0</v>
      </c>
      <c r="BJ913" s="20" t="s">
        <v>80</v>
      </c>
      <c r="BK913" s="219">
        <f>ROUND(I913*H913,2)</f>
        <v>0</v>
      </c>
      <c r="BL913" s="20" t="s">
        <v>147</v>
      </c>
      <c r="BM913" s="218" t="s">
        <v>1778</v>
      </c>
    </row>
    <row r="914" s="2" customFormat="1">
      <c r="A914" s="41"/>
      <c r="B914" s="42"/>
      <c r="C914" s="43"/>
      <c r="D914" s="220" t="s">
        <v>137</v>
      </c>
      <c r="E914" s="43"/>
      <c r="F914" s="221" t="s">
        <v>1779</v>
      </c>
      <c r="G914" s="43"/>
      <c r="H914" s="43"/>
      <c r="I914" s="222"/>
      <c r="J914" s="43"/>
      <c r="K914" s="43"/>
      <c r="L914" s="47"/>
      <c r="M914" s="223"/>
      <c r="N914" s="224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137</v>
      </c>
      <c r="AU914" s="20" t="s">
        <v>82</v>
      </c>
    </row>
    <row r="915" s="2" customFormat="1">
      <c r="A915" s="41"/>
      <c r="B915" s="42"/>
      <c r="C915" s="43"/>
      <c r="D915" s="225" t="s">
        <v>139</v>
      </c>
      <c r="E915" s="43"/>
      <c r="F915" s="226" t="s">
        <v>1780</v>
      </c>
      <c r="G915" s="43"/>
      <c r="H915" s="43"/>
      <c r="I915" s="222"/>
      <c r="J915" s="43"/>
      <c r="K915" s="43"/>
      <c r="L915" s="47"/>
      <c r="M915" s="223"/>
      <c r="N915" s="224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20" t="s">
        <v>139</v>
      </c>
      <c r="AU915" s="20" t="s">
        <v>82</v>
      </c>
    </row>
    <row r="916" s="2" customFormat="1" ht="24.15" customHeight="1">
      <c r="A916" s="41"/>
      <c r="B916" s="42"/>
      <c r="C916" s="270" t="s">
        <v>1781</v>
      </c>
      <c r="D916" s="270" t="s">
        <v>387</v>
      </c>
      <c r="E916" s="271" t="s">
        <v>1782</v>
      </c>
      <c r="F916" s="272" t="s">
        <v>1783</v>
      </c>
      <c r="G916" s="273" t="s">
        <v>134</v>
      </c>
      <c r="H916" s="274">
        <v>13</v>
      </c>
      <c r="I916" s="275"/>
      <c r="J916" s="276">
        <f>ROUND(I916*H916,2)</f>
        <v>0</v>
      </c>
      <c r="K916" s="272" t="s">
        <v>135</v>
      </c>
      <c r="L916" s="277"/>
      <c r="M916" s="278" t="s">
        <v>19</v>
      </c>
      <c r="N916" s="279" t="s">
        <v>43</v>
      </c>
      <c r="O916" s="87"/>
      <c r="P916" s="216">
        <f>O916*H916</f>
        <v>0</v>
      </c>
      <c r="Q916" s="216">
        <v>0.00050000000000000001</v>
      </c>
      <c r="R916" s="216">
        <f>Q916*H916</f>
        <v>0.0065000000000000006</v>
      </c>
      <c r="S916" s="216">
        <v>0</v>
      </c>
      <c r="T916" s="217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18" t="s">
        <v>390</v>
      </c>
      <c r="AT916" s="218" t="s">
        <v>387</v>
      </c>
      <c r="AU916" s="218" t="s">
        <v>82</v>
      </c>
      <c r="AY916" s="20" t="s">
        <v>128</v>
      </c>
      <c r="BE916" s="219">
        <f>IF(N916="základní",J916,0)</f>
        <v>0</v>
      </c>
      <c r="BF916" s="219">
        <f>IF(N916="snížená",J916,0)</f>
        <v>0</v>
      </c>
      <c r="BG916" s="219">
        <f>IF(N916="zákl. přenesená",J916,0)</f>
        <v>0</v>
      </c>
      <c r="BH916" s="219">
        <f>IF(N916="sníž. přenesená",J916,0)</f>
        <v>0</v>
      </c>
      <c r="BI916" s="219">
        <f>IF(N916="nulová",J916,0)</f>
        <v>0</v>
      </c>
      <c r="BJ916" s="20" t="s">
        <v>80</v>
      </c>
      <c r="BK916" s="219">
        <f>ROUND(I916*H916,2)</f>
        <v>0</v>
      </c>
      <c r="BL916" s="20" t="s">
        <v>147</v>
      </c>
      <c r="BM916" s="218" t="s">
        <v>1784</v>
      </c>
    </row>
    <row r="917" s="2" customFormat="1">
      <c r="A917" s="41"/>
      <c r="B917" s="42"/>
      <c r="C917" s="43"/>
      <c r="D917" s="220" t="s">
        <v>137</v>
      </c>
      <c r="E917" s="43"/>
      <c r="F917" s="221" t="s">
        <v>1783</v>
      </c>
      <c r="G917" s="43"/>
      <c r="H917" s="43"/>
      <c r="I917" s="222"/>
      <c r="J917" s="43"/>
      <c r="K917" s="43"/>
      <c r="L917" s="47"/>
      <c r="M917" s="223"/>
      <c r="N917" s="224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20" t="s">
        <v>137</v>
      </c>
      <c r="AU917" s="20" t="s">
        <v>82</v>
      </c>
    </row>
    <row r="918" s="2" customFormat="1" ht="24.15" customHeight="1">
      <c r="A918" s="41"/>
      <c r="B918" s="42"/>
      <c r="C918" s="207" t="s">
        <v>1785</v>
      </c>
      <c r="D918" s="207" t="s">
        <v>131</v>
      </c>
      <c r="E918" s="208" t="s">
        <v>1786</v>
      </c>
      <c r="F918" s="209" t="s">
        <v>1787</v>
      </c>
      <c r="G918" s="210" t="s">
        <v>293</v>
      </c>
      <c r="H918" s="211">
        <v>0.23100000000000001</v>
      </c>
      <c r="I918" s="212"/>
      <c r="J918" s="213">
        <f>ROUND(I918*H918,2)</f>
        <v>0</v>
      </c>
      <c r="K918" s="209" t="s">
        <v>135</v>
      </c>
      <c r="L918" s="47"/>
      <c r="M918" s="214" t="s">
        <v>19</v>
      </c>
      <c r="N918" s="215" t="s">
        <v>43</v>
      </c>
      <c r="O918" s="87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18" t="s">
        <v>147</v>
      </c>
      <c r="AT918" s="218" t="s">
        <v>131</v>
      </c>
      <c r="AU918" s="218" t="s">
        <v>82</v>
      </c>
      <c r="AY918" s="20" t="s">
        <v>128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20" t="s">
        <v>80</v>
      </c>
      <c r="BK918" s="219">
        <f>ROUND(I918*H918,2)</f>
        <v>0</v>
      </c>
      <c r="BL918" s="20" t="s">
        <v>147</v>
      </c>
      <c r="BM918" s="218" t="s">
        <v>1788</v>
      </c>
    </row>
    <row r="919" s="2" customFormat="1">
      <c r="A919" s="41"/>
      <c r="B919" s="42"/>
      <c r="C919" s="43"/>
      <c r="D919" s="220" t="s">
        <v>137</v>
      </c>
      <c r="E919" s="43"/>
      <c r="F919" s="221" t="s">
        <v>1789</v>
      </c>
      <c r="G919" s="43"/>
      <c r="H919" s="43"/>
      <c r="I919" s="222"/>
      <c r="J919" s="43"/>
      <c r="K919" s="43"/>
      <c r="L919" s="47"/>
      <c r="M919" s="223"/>
      <c r="N919" s="224"/>
      <c r="O919" s="87"/>
      <c r="P919" s="87"/>
      <c r="Q919" s="87"/>
      <c r="R919" s="87"/>
      <c r="S919" s="87"/>
      <c r="T919" s="88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T919" s="20" t="s">
        <v>137</v>
      </c>
      <c r="AU919" s="20" t="s">
        <v>82</v>
      </c>
    </row>
    <row r="920" s="2" customFormat="1">
      <c r="A920" s="41"/>
      <c r="B920" s="42"/>
      <c r="C920" s="43"/>
      <c r="D920" s="225" t="s">
        <v>139</v>
      </c>
      <c r="E920" s="43"/>
      <c r="F920" s="226" t="s">
        <v>1790</v>
      </c>
      <c r="G920" s="43"/>
      <c r="H920" s="43"/>
      <c r="I920" s="222"/>
      <c r="J920" s="43"/>
      <c r="K920" s="43"/>
      <c r="L920" s="47"/>
      <c r="M920" s="223"/>
      <c r="N920" s="224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139</v>
      </c>
      <c r="AU920" s="20" t="s">
        <v>82</v>
      </c>
    </row>
    <row r="921" s="12" customFormat="1" ht="22.8" customHeight="1">
      <c r="A921" s="12"/>
      <c r="B921" s="191"/>
      <c r="C921" s="192"/>
      <c r="D921" s="193" t="s">
        <v>71</v>
      </c>
      <c r="E921" s="205" t="s">
        <v>1791</v>
      </c>
      <c r="F921" s="205" t="s">
        <v>1792</v>
      </c>
      <c r="G921" s="192"/>
      <c r="H921" s="192"/>
      <c r="I921" s="195"/>
      <c r="J921" s="206">
        <f>BK921</f>
        <v>0</v>
      </c>
      <c r="K921" s="192"/>
      <c r="L921" s="197"/>
      <c r="M921" s="198"/>
      <c r="N921" s="199"/>
      <c r="O921" s="199"/>
      <c r="P921" s="200">
        <f>SUM(P922:P939)</f>
        <v>0</v>
      </c>
      <c r="Q921" s="199"/>
      <c r="R921" s="200">
        <f>SUM(R922:R939)</f>
        <v>0.00263</v>
      </c>
      <c r="S921" s="199"/>
      <c r="T921" s="201">
        <f>SUM(T922:T939)</f>
        <v>0.0044999999999999997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02" t="s">
        <v>82</v>
      </c>
      <c r="AT921" s="203" t="s">
        <v>71</v>
      </c>
      <c r="AU921" s="203" t="s">
        <v>80</v>
      </c>
      <c r="AY921" s="202" t="s">
        <v>128</v>
      </c>
      <c r="BK921" s="204">
        <f>SUM(BK922:BK939)</f>
        <v>0</v>
      </c>
    </row>
    <row r="922" s="2" customFormat="1" ht="16.5" customHeight="1">
      <c r="A922" s="41"/>
      <c r="B922" s="42"/>
      <c r="C922" s="207" t="s">
        <v>1793</v>
      </c>
      <c r="D922" s="207" t="s">
        <v>131</v>
      </c>
      <c r="E922" s="208" t="s">
        <v>1794</v>
      </c>
      <c r="F922" s="209" t="s">
        <v>1795</v>
      </c>
      <c r="G922" s="210" t="s">
        <v>134</v>
      </c>
      <c r="H922" s="211">
        <v>1</v>
      </c>
      <c r="I922" s="212"/>
      <c r="J922" s="213">
        <f>ROUND(I922*H922,2)</f>
        <v>0</v>
      </c>
      <c r="K922" s="209" t="s">
        <v>135</v>
      </c>
      <c r="L922" s="47"/>
      <c r="M922" s="214" t="s">
        <v>19</v>
      </c>
      <c r="N922" s="215" t="s">
        <v>43</v>
      </c>
      <c r="O922" s="87"/>
      <c r="P922" s="216">
        <f>O922*H922</f>
        <v>0</v>
      </c>
      <c r="Q922" s="216">
        <v>6.9999999999999994E-05</v>
      </c>
      <c r="R922" s="216">
        <f>Q922*H922</f>
        <v>6.9999999999999994E-05</v>
      </c>
      <c r="S922" s="216">
        <v>0.0044999999999999997</v>
      </c>
      <c r="T922" s="217">
        <f>S922*H922</f>
        <v>0.0044999999999999997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147</v>
      </c>
      <c r="AT922" s="218" t="s">
        <v>131</v>
      </c>
      <c r="AU922" s="218" t="s">
        <v>82</v>
      </c>
      <c r="AY922" s="20" t="s">
        <v>128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80</v>
      </c>
      <c r="BK922" s="219">
        <f>ROUND(I922*H922,2)</f>
        <v>0</v>
      </c>
      <c r="BL922" s="20" t="s">
        <v>147</v>
      </c>
      <c r="BM922" s="218" t="s">
        <v>1796</v>
      </c>
    </row>
    <row r="923" s="2" customFormat="1">
      <c r="A923" s="41"/>
      <c r="B923" s="42"/>
      <c r="C923" s="43"/>
      <c r="D923" s="220" t="s">
        <v>137</v>
      </c>
      <c r="E923" s="43"/>
      <c r="F923" s="221" t="s">
        <v>1797</v>
      </c>
      <c r="G923" s="43"/>
      <c r="H923" s="43"/>
      <c r="I923" s="222"/>
      <c r="J923" s="43"/>
      <c r="K923" s="43"/>
      <c r="L923" s="47"/>
      <c r="M923" s="223"/>
      <c r="N923" s="224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20" t="s">
        <v>137</v>
      </c>
      <c r="AU923" s="20" t="s">
        <v>82</v>
      </c>
    </row>
    <row r="924" s="2" customFormat="1">
      <c r="A924" s="41"/>
      <c r="B924" s="42"/>
      <c r="C924" s="43"/>
      <c r="D924" s="225" t="s">
        <v>139</v>
      </c>
      <c r="E924" s="43"/>
      <c r="F924" s="226" t="s">
        <v>1798</v>
      </c>
      <c r="G924" s="43"/>
      <c r="H924" s="43"/>
      <c r="I924" s="222"/>
      <c r="J924" s="43"/>
      <c r="K924" s="43"/>
      <c r="L924" s="47"/>
      <c r="M924" s="223"/>
      <c r="N924" s="22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139</v>
      </c>
      <c r="AU924" s="20" t="s">
        <v>82</v>
      </c>
    </row>
    <row r="925" s="13" customFormat="1">
      <c r="A925" s="13"/>
      <c r="B925" s="227"/>
      <c r="C925" s="228"/>
      <c r="D925" s="220" t="s">
        <v>141</v>
      </c>
      <c r="E925" s="229" t="s">
        <v>19</v>
      </c>
      <c r="F925" s="230" t="s">
        <v>1799</v>
      </c>
      <c r="G925" s="228"/>
      <c r="H925" s="229" t="s">
        <v>19</v>
      </c>
      <c r="I925" s="231"/>
      <c r="J925" s="228"/>
      <c r="K925" s="228"/>
      <c r="L925" s="232"/>
      <c r="M925" s="233"/>
      <c r="N925" s="234"/>
      <c r="O925" s="234"/>
      <c r="P925" s="234"/>
      <c r="Q925" s="234"/>
      <c r="R925" s="234"/>
      <c r="S925" s="234"/>
      <c r="T925" s="235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6" t="s">
        <v>141</v>
      </c>
      <c r="AU925" s="236" t="s">
        <v>82</v>
      </c>
      <c r="AV925" s="13" t="s">
        <v>80</v>
      </c>
      <c r="AW925" s="13" t="s">
        <v>33</v>
      </c>
      <c r="AX925" s="13" t="s">
        <v>72</v>
      </c>
      <c r="AY925" s="236" t="s">
        <v>128</v>
      </c>
    </row>
    <row r="926" s="14" customFormat="1">
      <c r="A926" s="14"/>
      <c r="B926" s="237"/>
      <c r="C926" s="238"/>
      <c r="D926" s="220" t="s">
        <v>141</v>
      </c>
      <c r="E926" s="239" t="s">
        <v>19</v>
      </c>
      <c r="F926" s="240" t="s">
        <v>80</v>
      </c>
      <c r="G926" s="238"/>
      <c r="H926" s="241">
        <v>1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7" t="s">
        <v>141</v>
      </c>
      <c r="AU926" s="247" t="s">
        <v>82</v>
      </c>
      <c r="AV926" s="14" t="s">
        <v>82</v>
      </c>
      <c r="AW926" s="14" t="s">
        <v>33</v>
      </c>
      <c r="AX926" s="14" t="s">
        <v>80</v>
      </c>
      <c r="AY926" s="247" t="s">
        <v>128</v>
      </c>
    </row>
    <row r="927" s="2" customFormat="1" ht="24.15" customHeight="1">
      <c r="A927" s="41"/>
      <c r="B927" s="42"/>
      <c r="C927" s="207" t="s">
        <v>1800</v>
      </c>
      <c r="D927" s="207" t="s">
        <v>131</v>
      </c>
      <c r="E927" s="208" t="s">
        <v>1801</v>
      </c>
      <c r="F927" s="209" t="s">
        <v>1802</v>
      </c>
      <c r="G927" s="210" t="s">
        <v>1374</v>
      </c>
      <c r="H927" s="211">
        <v>2</v>
      </c>
      <c r="I927" s="212"/>
      <c r="J927" s="213">
        <f>ROUND(I927*H927,2)</f>
        <v>0</v>
      </c>
      <c r="K927" s="209" t="s">
        <v>135</v>
      </c>
      <c r="L927" s="47"/>
      <c r="M927" s="214" t="s">
        <v>19</v>
      </c>
      <c r="N927" s="215" t="s">
        <v>43</v>
      </c>
      <c r="O927" s="87"/>
      <c r="P927" s="216">
        <f>O927*H927</f>
        <v>0</v>
      </c>
      <c r="Q927" s="216">
        <v>0.00068000000000000005</v>
      </c>
      <c r="R927" s="216">
        <f>Q927*H927</f>
        <v>0.0013600000000000001</v>
      </c>
      <c r="S927" s="216">
        <v>0</v>
      </c>
      <c r="T927" s="217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18" t="s">
        <v>147</v>
      </c>
      <c r="AT927" s="218" t="s">
        <v>131</v>
      </c>
      <c r="AU927" s="218" t="s">
        <v>82</v>
      </c>
      <c r="AY927" s="20" t="s">
        <v>128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20" t="s">
        <v>80</v>
      </c>
      <c r="BK927" s="219">
        <f>ROUND(I927*H927,2)</f>
        <v>0</v>
      </c>
      <c r="BL927" s="20" t="s">
        <v>147</v>
      </c>
      <c r="BM927" s="218" t="s">
        <v>1803</v>
      </c>
    </row>
    <row r="928" s="2" customFormat="1">
      <c r="A928" s="41"/>
      <c r="B928" s="42"/>
      <c r="C928" s="43"/>
      <c r="D928" s="220" t="s">
        <v>137</v>
      </c>
      <c r="E928" s="43"/>
      <c r="F928" s="221" t="s">
        <v>1804</v>
      </c>
      <c r="G928" s="43"/>
      <c r="H928" s="43"/>
      <c r="I928" s="222"/>
      <c r="J928" s="43"/>
      <c r="K928" s="43"/>
      <c r="L928" s="47"/>
      <c r="M928" s="223"/>
      <c r="N928" s="224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137</v>
      </c>
      <c r="AU928" s="20" t="s">
        <v>82</v>
      </c>
    </row>
    <row r="929" s="2" customFormat="1">
      <c r="A929" s="41"/>
      <c r="B929" s="42"/>
      <c r="C929" s="43"/>
      <c r="D929" s="225" t="s">
        <v>139</v>
      </c>
      <c r="E929" s="43"/>
      <c r="F929" s="226" t="s">
        <v>1805</v>
      </c>
      <c r="G929" s="43"/>
      <c r="H929" s="43"/>
      <c r="I929" s="222"/>
      <c r="J929" s="43"/>
      <c r="K929" s="43"/>
      <c r="L929" s="47"/>
      <c r="M929" s="223"/>
      <c r="N929" s="224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20" t="s">
        <v>139</v>
      </c>
      <c r="AU929" s="20" t="s">
        <v>82</v>
      </c>
    </row>
    <row r="930" s="13" customFormat="1">
      <c r="A930" s="13"/>
      <c r="B930" s="227"/>
      <c r="C930" s="228"/>
      <c r="D930" s="220" t="s">
        <v>141</v>
      </c>
      <c r="E930" s="229" t="s">
        <v>19</v>
      </c>
      <c r="F930" s="230" t="s">
        <v>1806</v>
      </c>
      <c r="G930" s="228"/>
      <c r="H930" s="229" t="s">
        <v>19</v>
      </c>
      <c r="I930" s="231"/>
      <c r="J930" s="228"/>
      <c r="K930" s="228"/>
      <c r="L930" s="232"/>
      <c r="M930" s="233"/>
      <c r="N930" s="234"/>
      <c r="O930" s="234"/>
      <c r="P930" s="234"/>
      <c r="Q930" s="234"/>
      <c r="R930" s="234"/>
      <c r="S930" s="234"/>
      <c r="T930" s="23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6" t="s">
        <v>141</v>
      </c>
      <c r="AU930" s="236" t="s">
        <v>82</v>
      </c>
      <c r="AV930" s="13" t="s">
        <v>80</v>
      </c>
      <c r="AW930" s="13" t="s">
        <v>33</v>
      </c>
      <c r="AX930" s="13" t="s">
        <v>72</v>
      </c>
      <c r="AY930" s="236" t="s">
        <v>128</v>
      </c>
    </row>
    <row r="931" s="14" customFormat="1">
      <c r="A931" s="14"/>
      <c r="B931" s="237"/>
      <c r="C931" s="238"/>
      <c r="D931" s="220" t="s">
        <v>141</v>
      </c>
      <c r="E931" s="239" t="s">
        <v>19</v>
      </c>
      <c r="F931" s="240" t="s">
        <v>80</v>
      </c>
      <c r="G931" s="238"/>
      <c r="H931" s="241">
        <v>1</v>
      </c>
      <c r="I931" s="242"/>
      <c r="J931" s="238"/>
      <c r="K931" s="238"/>
      <c r="L931" s="243"/>
      <c r="M931" s="244"/>
      <c r="N931" s="245"/>
      <c r="O931" s="245"/>
      <c r="P931" s="245"/>
      <c r="Q931" s="245"/>
      <c r="R931" s="245"/>
      <c r="S931" s="245"/>
      <c r="T931" s="24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7" t="s">
        <v>141</v>
      </c>
      <c r="AU931" s="247" t="s">
        <v>82</v>
      </c>
      <c r="AV931" s="14" t="s">
        <v>82</v>
      </c>
      <c r="AW931" s="14" t="s">
        <v>33</v>
      </c>
      <c r="AX931" s="14" t="s">
        <v>72</v>
      </c>
      <c r="AY931" s="247" t="s">
        <v>128</v>
      </c>
    </row>
    <row r="932" s="13" customFormat="1">
      <c r="A932" s="13"/>
      <c r="B932" s="227"/>
      <c r="C932" s="228"/>
      <c r="D932" s="220" t="s">
        <v>141</v>
      </c>
      <c r="E932" s="229" t="s">
        <v>19</v>
      </c>
      <c r="F932" s="230" t="s">
        <v>1807</v>
      </c>
      <c r="G932" s="228"/>
      <c r="H932" s="229" t="s">
        <v>19</v>
      </c>
      <c r="I932" s="231"/>
      <c r="J932" s="228"/>
      <c r="K932" s="228"/>
      <c r="L932" s="232"/>
      <c r="M932" s="233"/>
      <c r="N932" s="234"/>
      <c r="O932" s="234"/>
      <c r="P932" s="234"/>
      <c r="Q932" s="234"/>
      <c r="R932" s="234"/>
      <c r="S932" s="234"/>
      <c r="T932" s="23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6" t="s">
        <v>141</v>
      </c>
      <c r="AU932" s="236" t="s">
        <v>82</v>
      </c>
      <c r="AV932" s="13" t="s">
        <v>80</v>
      </c>
      <c r="AW932" s="13" t="s">
        <v>33</v>
      </c>
      <c r="AX932" s="13" t="s">
        <v>72</v>
      </c>
      <c r="AY932" s="236" t="s">
        <v>128</v>
      </c>
    </row>
    <row r="933" s="14" customFormat="1">
      <c r="A933" s="14"/>
      <c r="B933" s="237"/>
      <c r="C933" s="238"/>
      <c r="D933" s="220" t="s">
        <v>141</v>
      </c>
      <c r="E933" s="239" t="s">
        <v>19</v>
      </c>
      <c r="F933" s="240" t="s">
        <v>80</v>
      </c>
      <c r="G933" s="238"/>
      <c r="H933" s="241">
        <v>1</v>
      </c>
      <c r="I933" s="242"/>
      <c r="J933" s="238"/>
      <c r="K933" s="238"/>
      <c r="L933" s="243"/>
      <c r="M933" s="244"/>
      <c r="N933" s="245"/>
      <c r="O933" s="245"/>
      <c r="P933" s="245"/>
      <c r="Q933" s="245"/>
      <c r="R933" s="245"/>
      <c r="S933" s="245"/>
      <c r="T933" s="24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7" t="s">
        <v>141</v>
      </c>
      <c r="AU933" s="247" t="s">
        <v>82</v>
      </c>
      <c r="AV933" s="14" t="s">
        <v>82</v>
      </c>
      <c r="AW933" s="14" t="s">
        <v>33</v>
      </c>
      <c r="AX933" s="14" t="s">
        <v>72</v>
      </c>
      <c r="AY933" s="247" t="s">
        <v>128</v>
      </c>
    </row>
    <row r="934" s="15" customFormat="1">
      <c r="A934" s="15"/>
      <c r="B934" s="248"/>
      <c r="C934" s="249"/>
      <c r="D934" s="220" t="s">
        <v>141</v>
      </c>
      <c r="E934" s="250" t="s">
        <v>19</v>
      </c>
      <c r="F934" s="251" t="s">
        <v>150</v>
      </c>
      <c r="G934" s="249"/>
      <c r="H934" s="252">
        <v>2</v>
      </c>
      <c r="I934" s="253"/>
      <c r="J934" s="249"/>
      <c r="K934" s="249"/>
      <c r="L934" s="254"/>
      <c r="M934" s="255"/>
      <c r="N934" s="256"/>
      <c r="O934" s="256"/>
      <c r="P934" s="256"/>
      <c r="Q934" s="256"/>
      <c r="R934" s="256"/>
      <c r="S934" s="256"/>
      <c r="T934" s="257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58" t="s">
        <v>141</v>
      </c>
      <c r="AU934" s="258" t="s">
        <v>82</v>
      </c>
      <c r="AV934" s="15" t="s">
        <v>129</v>
      </c>
      <c r="AW934" s="15" t="s">
        <v>33</v>
      </c>
      <c r="AX934" s="15" t="s">
        <v>80</v>
      </c>
      <c r="AY934" s="258" t="s">
        <v>128</v>
      </c>
    </row>
    <row r="935" s="2" customFormat="1" ht="24.15" customHeight="1">
      <c r="A935" s="41"/>
      <c r="B935" s="42"/>
      <c r="C935" s="270" t="s">
        <v>1808</v>
      </c>
      <c r="D935" s="270" t="s">
        <v>387</v>
      </c>
      <c r="E935" s="271" t="s">
        <v>1809</v>
      </c>
      <c r="F935" s="272" t="s">
        <v>1810</v>
      </c>
      <c r="G935" s="273" t="s">
        <v>134</v>
      </c>
      <c r="H935" s="274">
        <v>1</v>
      </c>
      <c r="I935" s="275"/>
      <c r="J935" s="276">
        <f>ROUND(I935*H935,2)</f>
        <v>0</v>
      </c>
      <c r="K935" s="272" t="s">
        <v>353</v>
      </c>
      <c r="L935" s="277"/>
      <c r="M935" s="278" t="s">
        <v>19</v>
      </c>
      <c r="N935" s="279" t="s">
        <v>43</v>
      </c>
      <c r="O935" s="87"/>
      <c r="P935" s="216">
        <f>O935*H935</f>
        <v>0</v>
      </c>
      <c r="Q935" s="216">
        <v>0.0011999999999999999</v>
      </c>
      <c r="R935" s="216">
        <f>Q935*H935</f>
        <v>0.0011999999999999999</v>
      </c>
      <c r="S935" s="216">
        <v>0</v>
      </c>
      <c r="T935" s="217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18" t="s">
        <v>390</v>
      </c>
      <c r="AT935" s="218" t="s">
        <v>387</v>
      </c>
      <c r="AU935" s="218" t="s">
        <v>82</v>
      </c>
      <c r="AY935" s="20" t="s">
        <v>128</v>
      </c>
      <c r="BE935" s="219">
        <f>IF(N935="základní",J935,0)</f>
        <v>0</v>
      </c>
      <c r="BF935" s="219">
        <f>IF(N935="snížená",J935,0)</f>
        <v>0</v>
      </c>
      <c r="BG935" s="219">
        <f>IF(N935="zákl. přenesená",J935,0)</f>
        <v>0</v>
      </c>
      <c r="BH935" s="219">
        <f>IF(N935="sníž. přenesená",J935,0)</f>
        <v>0</v>
      </c>
      <c r="BI935" s="219">
        <f>IF(N935="nulová",J935,0)</f>
        <v>0</v>
      </c>
      <c r="BJ935" s="20" t="s">
        <v>80</v>
      </c>
      <c r="BK935" s="219">
        <f>ROUND(I935*H935,2)</f>
        <v>0</v>
      </c>
      <c r="BL935" s="20" t="s">
        <v>147</v>
      </c>
      <c r="BM935" s="218" t="s">
        <v>1811</v>
      </c>
    </row>
    <row r="936" s="2" customFormat="1">
      <c r="A936" s="41"/>
      <c r="B936" s="42"/>
      <c r="C936" s="43"/>
      <c r="D936" s="220" t="s">
        <v>137</v>
      </c>
      <c r="E936" s="43"/>
      <c r="F936" s="221" t="s">
        <v>1810</v>
      </c>
      <c r="G936" s="43"/>
      <c r="H936" s="43"/>
      <c r="I936" s="222"/>
      <c r="J936" s="43"/>
      <c r="K936" s="43"/>
      <c r="L936" s="47"/>
      <c r="M936" s="223"/>
      <c r="N936" s="224"/>
      <c r="O936" s="87"/>
      <c r="P936" s="87"/>
      <c r="Q936" s="87"/>
      <c r="R936" s="87"/>
      <c r="S936" s="87"/>
      <c r="T936" s="88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T936" s="20" t="s">
        <v>137</v>
      </c>
      <c r="AU936" s="20" t="s">
        <v>82</v>
      </c>
    </row>
    <row r="937" s="2" customFormat="1" ht="24.15" customHeight="1">
      <c r="A937" s="41"/>
      <c r="B937" s="42"/>
      <c r="C937" s="207" t="s">
        <v>1812</v>
      </c>
      <c r="D937" s="207" t="s">
        <v>131</v>
      </c>
      <c r="E937" s="208" t="s">
        <v>1813</v>
      </c>
      <c r="F937" s="209" t="s">
        <v>1814</v>
      </c>
      <c r="G937" s="210" t="s">
        <v>293</v>
      </c>
      <c r="H937" s="211">
        <v>0.0030000000000000001</v>
      </c>
      <c r="I937" s="212"/>
      <c r="J937" s="213">
        <f>ROUND(I937*H937,2)</f>
        <v>0</v>
      </c>
      <c r="K937" s="209" t="s">
        <v>135</v>
      </c>
      <c r="L937" s="47"/>
      <c r="M937" s="214" t="s">
        <v>19</v>
      </c>
      <c r="N937" s="215" t="s">
        <v>43</v>
      </c>
      <c r="O937" s="87"/>
      <c r="P937" s="216">
        <f>O937*H937</f>
        <v>0</v>
      </c>
      <c r="Q937" s="216">
        <v>0</v>
      </c>
      <c r="R937" s="216">
        <f>Q937*H937</f>
        <v>0</v>
      </c>
      <c r="S937" s="216">
        <v>0</v>
      </c>
      <c r="T937" s="217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18" t="s">
        <v>147</v>
      </c>
      <c r="AT937" s="218" t="s">
        <v>131</v>
      </c>
      <c r="AU937" s="218" t="s">
        <v>82</v>
      </c>
      <c r="AY937" s="20" t="s">
        <v>128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20" t="s">
        <v>80</v>
      </c>
      <c r="BK937" s="219">
        <f>ROUND(I937*H937,2)</f>
        <v>0</v>
      </c>
      <c r="BL937" s="20" t="s">
        <v>147</v>
      </c>
      <c r="BM937" s="218" t="s">
        <v>1815</v>
      </c>
    </row>
    <row r="938" s="2" customFormat="1">
      <c r="A938" s="41"/>
      <c r="B938" s="42"/>
      <c r="C938" s="43"/>
      <c r="D938" s="220" t="s">
        <v>137</v>
      </c>
      <c r="E938" s="43"/>
      <c r="F938" s="221" t="s">
        <v>1816</v>
      </c>
      <c r="G938" s="43"/>
      <c r="H938" s="43"/>
      <c r="I938" s="222"/>
      <c r="J938" s="43"/>
      <c r="K938" s="43"/>
      <c r="L938" s="47"/>
      <c r="M938" s="223"/>
      <c r="N938" s="22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137</v>
      </c>
      <c r="AU938" s="20" t="s">
        <v>82</v>
      </c>
    </row>
    <row r="939" s="2" customFormat="1">
      <c r="A939" s="41"/>
      <c r="B939" s="42"/>
      <c r="C939" s="43"/>
      <c r="D939" s="225" t="s">
        <v>139</v>
      </c>
      <c r="E939" s="43"/>
      <c r="F939" s="226" t="s">
        <v>1817</v>
      </c>
      <c r="G939" s="43"/>
      <c r="H939" s="43"/>
      <c r="I939" s="222"/>
      <c r="J939" s="43"/>
      <c r="K939" s="43"/>
      <c r="L939" s="47"/>
      <c r="M939" s="223"/>
      <c r="N939" s="224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20" t="s">
        <v>139</v>
      </c>
      <c r="AU939" s="20" t="s">
        <v>82</v>
      </c>
    </row>
    <row r="940" s="12" customFormat="1" ht="22.8" customHeight="1">
      <c r="A940" s="12"/>
      <c r="B940" s="191"/>
      <c r="C940" s="192"/>
      <c r="D940" s="193" t="s">
        <v>71</v>
      </c>
      <c r="E940" s="205" t="s">
        <v>1818</v>
      </c>
      <c r="F940" s="205" t="s">
        <v>1819</v>
      </c>
      <c r="G940" s="192"/>
      <c r="H940" s="192"/>
      <c r="I940" s="195"/>
      <c r="J940" s="206">
        <f>BK940</f>
        <v>0</v>
      </c>
      <c r="K940" s="192"/>
      <c r="L940" s="197"/>
      <c r="M940" s="198"/>
      <c r="N940" s="199"/>
      <c r="O940" s="199"/>
      <c r="P940" s="200">
        <f>SUM(P941:P962)</f>
        <v>0</v>
      </c>
      <c r="Q940" s="199"/>
      <c r="R940" s="200">
        <f>SUM(R941:R962)</f>
        <v>0</v>
      </c>
      <c r="S940" s="199"/>
      <c r="T940" s="201">
        <f>SUM(T941:T962)</f>
        <v>0.4284</v>
      </c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R940" s="202" t="s">
        <v>82</v>
      </c>
      <c r="AT940" s="203" t="s">
        <v>71</v>
      </c>
      <c r="AU940" s="203" t="s">
        <v>80</v>
      </c>
      <c r="AY940" s="202" t="s">
        <v>128</v>
      </c>
      <c r="BK940" s="204">
        <f>SUM(BK941:BK962)</f>
        <v>0</v>
      </c>
    </row>
    <row r="941" s="2" customFormat="1" ht="16.5" customHeight="1">
      <c r="A941" s="41"/>
      <c r="B941" s="42"/>
      <c r="C941" s="207" t="s">
        <v>1820</v>
      </c>
      <c r="D941" s="207" t="s">
        <v>131</v>
      </c>
      <c r="E941" s="208" t="s">
        <v>1821</v>
      </c>
      <c r="F941" s="209" t="s">
        <v>1822</v>
      </c>
      <c r="G941" s="210" t="s">
        <v>155</v>
      </c>
      <c r="H941" s="211">
        <v>18</v>
      </c>
      <c r="I941" s="212"/>
      <c r="J941" s="213">
        <f>ROUND(I941*H941,2)</f>
        <v>0</v>
      </c>
      <c r="K941" s="209" t="s">
        <v>135</v>
      </c>
      <c r="L941" s="47"/>
      <c r="M941" s="214" t="s">
        <v>19</v>
      </c>
      <c r="N941" s="215" t="s">
        <v>43</v>
      </c>
      <c r="O941" s="87"/>
      <c r="P941" s="216">
        <f>O941*H941</f>
        <v>0</v>
      </c>
      <c r="Q941" s="216">
        <v>0</v>
      </c>
      <c r="R941" s="216">
        <f>Q941*H941</f>
        <v>0</v>
      </c>
      <c r="S941" s="216">
        <v>0.023800000000000002</v>
      </c>
      <c r="T941" s="217">
        <f>S941*H941</f>
        <v>0.4284</v>
      </c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R941" s="218" t="s">
        <v>147</v>
      </c>
      <c r="AT941" s="218" t="s">
        <v>131</v>
      </c>
      <c r="AU941" s="218" t="s">
        <v>82</v>
      </c>
      <c r="AY941" s="20" t="s">
        <v>128</v>
      </c>
      <c r="BE941" s="219">
        <f>IF(N941="základní",J941,0)</f>
        <v>0</v>
      </c>
      <c r="BF941" s="219">
        <f>IF(N941="snížená",J941,0)</f>
        <v>0</v>
      </c>
      <c r="BG941" s="219">
        <f>IF(N941="zákl. přenesená",J941,0)</f>
        <v>0</v>
      </c>
      <c r="BH941" s="219">
        <f>IF(N941="sníž. přenesená",J941,0)</f>
        <v>0</v>
      </c>
      <c r="BI941" s="219">
        <f>IF(N941="nulová",J941,0)</f>
        <v>0</v>
      </c>
      <c r="BJ941" s="20" t="s">
        <v>80</v>
      </c>
      <c r="BK941" s="219">
        <f>ROUND(I941*H941,2)</f>
        <v>0</v>
      </c>
      <c r="BL941" s="20" t="s">
        <v>147</v>
      </c>
      <c r="BM941" s="218" t="s">
        <v>1823</v>
      </c>
    </row>
    <row r="942" s="2" customFormat="1">
      <c r="A942" s="41"/>
      <c r="B942" s="42"/>
      <c r="C942" s="43"/>
      <c r="D942" s="220" t="s">
        <v>137</v>
      </c>
      <c r="E942" s="43"/>
      <c r="F942" s="221" t="s">
        <v>1824</v>
      </c>
      <c r="G942" s="43"/>
      <c r="H942" s="43"/>
      <c r="I942" s="222"/>
      <c r="J942" s="43"/>
      <c r="K942" s="43"/>
      <c r="L942" s="47"/>
      <c r="M942" s="223"/>
      <c r="N942" s="224"/>
      <c r="O942" s="87"/>
      <c r="P942" s="87"/>
      <c r="Q942" s="87"/>
      <c r="R942" s="87"/>
      <c r="S942" s="87"/>
      <c r="T942" s="88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T942" s="20" t="s">
        <v>137</v>
      </c>
      <c r="AU942" s="20" t="s">
        <v>82</v>
      </c>
    </row>
    <row r="943" s="2" customFormat="1">
      <c r="A943" s="41"/>
      <c r="B943" s="42"/>
      <c r="C943" s="43"/>
      <c r="D943" s="225" t="s">
        <v>139</v>
      </c>
      <c r="E943" s="43"/>
      <c r="F943" s="226" t="s">
        <v>1825</v>
      </c>
      <c r="G943" s="43"/>
      <c r="H943" s="43"/>
      <c r="I943" s="222"/>
      <c r="J943" s="43"/>
      <c r="K943" s="43"/>
      <c r="L943" s="47"/>
      <c r="M943" s="223"/>
      <c r="N943" s="224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139</v>
      </c>
      <c r="AU943" s="20" t="s">
        <v>82</v>
      </c>
    </row>
    <row r="944" s="14" customFormat="1">
      <c r="A944" s="14"/>
      <c r="B944" s="237"/>
      <c r="C944" s="238"/>
      <c r="D944" s="220" t="s">
        <v>141</v>
      </c>
      <c r="E944" s="239" t="s">
        <v>19</v>
      </c>
      <c r="F944" s="240" t="s">
        <v>1826</v>
      </c>
      <c r="G944" s="238"/>
      <c r="H944" s="241">
        <v>18</v>
      </c>
      <c r="I944" s="242"/>
      <c r="J944" s="238"/>
      <c r="K944" s="238"/>
      <c r="L944" s="243"/>
      <c r="M944" s="244"/>
      <c r="N944" s="245"/>
      <c r="O944" s="245"/>
      <c r="P944" s="245"/>
      <c r="Q944" s="245"/>
      <c r="R944" s="245"/>
      <c r="S944" s="245"/>
      <c r="T944" s="246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7" t="s">
        <v>141</v>
      </c>
      <c r="AU944" s="247" t="s">
        <v>82</v>
      </c>
      <c r="AV944" s="14" t="s">
        <v>82</v>
      </c>
      <c r="AW944" s="14" t="s">
        <v>33</v>
      </c>
      <c r="AX944" s="14" t="s">
        <v>80</v>
      </c>
      <c r="AY944" s="247" t="s">
        <v>128</v>
      </c>
    </row>
    <row r="945" s="2" customFormat="1" ht="21.75" customHeight="1">
      <c r="A945" s="41"/>
      <c r="B945" s="42"/>
      <c r="C945" s="207" t="s">
        <v>1827</v>
      </c>
      <c r="D945" s="207" t="s">
        <v>131</v>
      </c>
      <c r="E945" s="208" t="s">
        <v>1828</v>
      </c>
      <c r="F945" s="209" t="s">
        <v>1829</v>
      </c>
      <c r="G945" s="210" t="s">
        <v>155</v>
      </c>
      <c r="H945" s="211">
        <v>18</v>
      </c>
      <c r="I945" s="212"/>
      <c r="J945" s="213">
        <f>ROUND(I945*H945,2)</f>
        <v>0</v>
      </c>
      <c r="K945" s="209" t="s">
        <v>135</v>
      </c>
      <c r="L945" s="47"/>
      <c r="M945" s="214" t="s">
        <v>19</v>
      </c>
      <c r="N945" s="215" t="s">
        <v>43</v>
      </c>
      <c r="O945" s="87"/>
      <c r="P945" s="216">
        <f>O945*H945</f>
        <v>0</v>
      </c>
      <c r="Q945" s="216">
        <v>0</v>
      </c>
      <c r="R945" s="216">
        <f>Q945*H945</f>
        <v>0</v>
      </c>
      <c r="S945" s="216">
        <v>0</v>
      </c>
      <c r="T945" s="217">
        <f>S945*H945</f>
        <v>0</v>
      </c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R945" s="218" t="s">
        <v>147</v>
      </c>
      <c r="AT945" s="218" t="s">
        <v>131</v>
      </c>
      <c r="AU945" s="218" t="s">
        <v>82</v>
      </c>
      <c r="AY945" s="20" t="s">
        <v>128</v>
      </c>
      <c r="BE945" s="219">
        <f>IF(N945="základní",J945,0)</f>
        <v>0</v>
      </c>
      <c r="BF945" s="219">
        <f>IF(N945="snížená",J945,0)</f>
        <v>0</v>
      </c>
      <c r="BG945" s="219">
        <f>IF(N945="zákl. přenesená",J945,0)</f>
        <v>0</v>
      </c>
      <c r="BH945" s="219">
        <f>IF(N945="sníž. přenesená",J945,0)</f>
        <v>0</v>
      </c>
      <c r="BI945" s="219">
        <f>IF(N945="nulová",J945,0)</f>
        <v>0</v>
      </c>
      <c r="BJ945" s="20" t="s">
        <v>80</v>
      </c>
      <c r="BK945" s="219">
        <f>ROUND(I945*H945,2)</f>
        <v>0</v>
      </c>
      <c r="BL945" s="20" t="s">
        <v>147</v>
      </c>
      <c r="BM945" s="218" t="s">
        <v>1830</v>
      </c>
    </row>
    <row r="946" s="2" customFormat="1">
      <c r="A946" s="41"/>
      <c r="B946" s="42"/>
      <c r="C946" s="43"/>
      <c r="D946" s="220" t="s">
        <v>137</v>
      </c>
      <c r="E946" s="43"/>
      <c r="F946" s="221" t="s">
        <v>1831</v>
      </c>
      <c r="G946" s="43"/>
      <c r="H946" s="43"/>
      <c r="I946" s="222"/>
      <c r="J946" s="43"/>
      <c r="K946" s="43"/>
      <c r="L946" s="47"/>
      <c r="M946" s="223"/>
      <c r="N946" s="224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T946" s="20" t="s">
        <v>137</v>
      </c>
      <c r="AU946" s="20" t="s">
        <v>82</v>
      </c>
    </row>
    <row r="947" s="2" customFormat="1">
      <c r="A947" s="41"/>
      <c r="B947" s="42"/>
      <c r="C947" s="43"/>
      <c r="D947" s="225" t="s">
        <v>139</v>
      </c>
      <c r="E947" s="43"/>
      <c r="F947" s="226" t="s">
        <v>1832</v>
      </c>
      <c r="G947" s="43"/>
      <c r="H947" s="43"/>
      <c r="I947" s="222"/>
      <c r="J947" s="43"/>
      <c r="K947" s="43"/>
      <c r="L947" s="47"/>
      <c r="M947" s="223"/>
      <c r="N947" s="224"/>
      <c r="O947" s="87"/>
      <c r="P947" s="87"/>
      <c r="Q947" s="87"/>
      <c r="R947" s="87"/>
      <c r="S947" s="87"/>
      <c r="T947" s="88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T947" s="20" t="s">
        <v>139</v>
      </c>
      <c r="AU947" s="20" t="s">
        <v>82</v>
      </c>
    </row>
    <row r="948" s="2" customFormat="1" ht="21.75" customHeight="1">
      <c r="A948" s="41"/>
      <c r="B948" s="42"/>
      <c r="C948" s="207" t="s">
        <v>1833</v>
      </c>
      <c r="D948" s="207" t="s">
        <v>131</v>
      </c>
      <c r="E948" s="208" t="s">
        <v>1834</v>
      </c>
      <c r="F948" s="209" t="s">
        <v>1835</v>
      </c>
      <c r="G948" s="210" t="s">
        <v>155</v>
      </c>
      <c r="H948" s="211">
        <v>18</v>
      </c>
      <c r="I948" s="212"/>
      <c r="J948" s="213">
        <f>ROUND(I948*H948,2)</f>
        <v>0</v>
      </c>
      <c r="K948" s="209" t="s">
        <v>135</v>
      </c>
      <c r="L948" s="47"/>
      <c r="M948" s="214" t="s">
        <v>19</v>
      </c>
      <c r="N948" s="215" t="s">
        <v>43</v>
      </c>
      <c r="O948" s="87"/>
      <c r="P948" s="216">
        <f>O948*H948</f>
        <v>0</v>
      </c>
      <c r="Q948" s="216">
        <v>0</v>
      </c>
      <c r="R948" s="216">
        <f>Q948*H948</f>
        <v>0</v>
      </c>
      <c r="S948" s="216">
        <v>0</v>
      </c>
      <c r="T948" s="217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18" t="s">
        <v>147</v>
      </c>
      <c r="AT948" s="218" t="s">
        <v>131</v>
      </c>
      <c r="AU948" s="218" t="s">
        <v>82</v>
      </c>
      <c r="AY948" s="20" t="s">
        <v>128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20" t="s">
        <v>80</v>
      </c>
      <c r="BK948" s="219">
        <f>ROUND(I948*H948,2)</f>
        <v>0</v>
      </c>
      <c r="BL948" s="20" t="s">
        <v>147</v>
      </c>
      <c r="BM948" s="218" t="s">
        <v>1836</v>
      </c>
    </row>
    <row r="949" s="2" customFormat="1">
      <c r="A949" s="41"/>
      <c r="B949" s="42"/>
      <c r="C949" s="43"/>
      <c r="D949" s="220" t="s">
        <v>137</v>
      </c>
      <c r="E949" s="43"/>
      <c r="F949" s="221" t="s">
        <v>1837</v>
      </c>
      <c r="G949" s="43"/>
      <c r="H949" s="43"/>
      <c r="I949" s="222"/>
      <c r="J949" s="43"/>
      <c r="K949" s="43"/>
      <c r="L949" s="47"/>
      <c r="M949" s="223"/>
      <c r="N949" s="224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137</v>
      </c>
      <c r="AU949" s="20" t="s">
        <v>82</v>
      </c>
    </row>
    <row r="950" s="2" customFormat="1">
      <c r="A950" s="41"/>
      <c r="B950" s="42"/>
      <c r="C950" s="43"/>
      <c r="D950" s="225" t="s">
        <v>139</v>
      </c>
      <c r="E950" s="43"/>
      <c r="F950" s="226" t="s">
        <v>1838</v>
      </c>
      <c r="G950" s="43"/>
      <c r="H950" s="43"/>
      <c r="I950" s="222"/>
      <c r="J950" s="43"/>
      <c r="K950" s="43"/>
      <c r="L950" s="47"/>
      <c r="M950" s="223"/>
      <c r="N950" s="224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139</v>
      </c>
      <c r="AU950" s="20" t="s">
        <v>82</v>
      </c>
    </row>
    <row r="951" s="2" customFormat="1" ht="16.5" customHeight="1">
      <c r="A951" s="41"/>
      <c r="B951" s="42"/>
      <c r="C951" s="207" t="s">
        <v>1839</v>
      </c>
      <c r="D951" s="207" t="s">
        <v>131</v>
      </c>
      <c r="E951" s="208" t="s">
        <v>1840</v>
      </c>
      <c r="F951" s="209" t="s">
        <v>1841</v>
      </c>
      <c r="G951" s="210" t="s">
        <v>134</v>
      </c>
      <c r="H951" s="211">
        <v>6</v>
      </c>
      <c r="I951" s="212"/>
      <c r="J951" s="213">
        <f>ROUND(I951*H951,2)</f>
        <v>0</v>
      </c>
      <c r="K951" s="209" t="s">
        <v>135</v>
      </c>
      <c r="L951" s="47"/>
      <c r="M951" s="214" t="s">
        <v>19</v>
      </c>
      <c r="N951" s="215" t="s">
        <v>43</v>
      </c>
      <c r="O951" s="87"/>
      <c r="P951" s="216">
        <f>O951*H951</f>
        <v>0</v>
      </c>
      <c r="Q951" s="216">
        <v>0</v>
      </c>
      <c r="R951" s="216">
        <f>Q951*H951</f>
        <v>0</v>
      </c>
      <c r="S951" s="216">
        <v>0</v>
      </c>
      <c r="T951" s="217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18" t="s">
        <v>147</v>
      </c>
      <c r="AT951" s="218" t="s">
        <v>131</v>
      </c>
      <c r="AU951" s="218" t="s">
        <v>82</v>
      </c>
      <c r="AY951" s="20" t="s">
        <v>128</v>
      </c>
      <c r="BE951" s="219">
        <f>IF(N951="základní",J951,0)</f>
        <v>0</v>
      </c>
      <c r="BF951" s="219">
        <f>IF(N951="snížená",J951,0)</f>
        <v>0</v>
      </c>
      <c r="BG951" s="219">
        <f>IF(N951="zákl. přenesená",J951,0)</f>
        <v>0</v>
      </c>
      <c r="BH951" s="219">
        <f>IF(N951="sníž. přenesená",J951,0)</f>
        <v>0</v>
      </c>
      <c r="BI951" s="219">
        <f>IF(N951="nulová",J951,0)</f>
        <v>0</v>
      </c>
      <c r="BJ951" s="20" t="s">
        <v>80</v>
      </c>
      <c r="BK951" s="219">
        <f>ROUND(I951*H951,2)</f>
        <v>0</v>
      </c>
      <c r="BL951" s="20" t="s">
        <v>147</v>
      </c>
      <c r="BM951" s="218" t="s">
        <v>1842</v>
      </c>
    </row>
    <row r="952" s="2" customFormat="1">
      <c r="A952" s="41"/>
      <c r="B952" s="42"/>
      <c r="C952" s="43"/>
      <c r="D952" s="220" t="s">
        <v>137</v>
      </c>
      <c r="E952" s="43"/>
      <c r="F952" s="221" t="s">
        <v>1843</v>
      </c>
      <c r="G952" s="43"/>
      <c r="H952" s="43"/>
      <c r="I952" s="222"/>
      <c r="J952" s="43"/>
      <c r="K952" s="43"/>
      <c r="L952" s="47"/>
      <c r="M952" s="223"/>
      <c r="N952" s="224"/>
      <c r="O952" s="87"/>
      <c r="P952" s="87"/>
      <c r="Q952" s="87"/>
      <c r="R952" s="87"/>
      <c r="S952" s="87"/>
      <c r="T952" s="88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T952" s="20" t="s">
        <v>137</v>
      </c>
      <c r="AU952" s="20" t="s">
        <v>82</v>
      </c>
    </row>
    <row r="953" s="2" customFormat="1">
      <c r="A953" s="41"/>
      <c r="B953" s="42"/>
      <c r="C953" s="43"/>
      <c r="D953" s="225" t="s">
        <v>139</v>
      </c>
      <c r="E953" s="43"/>
      <c r="F953" s="226" t="s">
        <v>1844</v>
      </c>
      <c r="G953" s="43"/>
      <c r="H953" s="43"/>
      <c r="I953" s="222"/>
      <c r="J953" s="43"/>
      <c r="K953" s="43"/>
      <c r="L953" s="47"/>
      <c r="M953" s="223"/>
      <c r="N953" s="224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20" t="s">
        <v>139</v>
      </c>
      <c r="AU953" s="20" t="s">
        <v>82</v>
      </c>
    </row>
    <row r="954" s="2" customFormat="1" ht="16.5" customHeight="1">
      <c r="A954" s="41"/>
      <c r="B954" s="42"/>
      <c r="C954" s="207" t="s">
        <v>1845</v>
      </c>
      <c r="D954" s="207" t="s">
        <v>131</v>
      </c>
      <c r="E954" s="208" t="s">
        <v>1846</v>
      </c>
      <c r="F954" s="209" t="s">
        <v>1847</v>
      </c>
      <c r="G954" s="210" t="s">
        <v>155</v>
      </c>
      <c r="H954" s="211">
        <v>18</v>
      </c>
      <c r="I954" s="212"/>
      <c r="J954" s="213">
        <f>ROUND(I954*H954,2)</f>
        <v>0</v>
      </c>
      <c r="K954" s="209" t="s">
        <v>135</v>
      </c>
      <c r="L954" s="47"/>
      <c r="M954" s="214" t="s">
        <v>19</v>
      </c>
      <c r="N954" s="215" t="s">
        <v>43</v>
      </c>
      <c r="O954" s="87"/>
      <c r="P954" s="216">
        <f>O954*H954</f>
        <v>0</v>
      </c>
      <c r="Q954" s="216">
        <v>0</v>
      </c>
      <c r="R954" s="216">
        <f>Q954*H954</f>
        <v>0</v>
      </c>
      <c r="S954" s="216">
        <v>0</v>
      </c>
      <c r="T954" s="21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18" t="s">
        <v>147</v>
      </c>
      <c r="AT954" s="218" t="s">
        <v>131</v>
      </c>
      <c r="AU954" s="218" t="s">
        <v>82</v>
      </c>
      <c r="AY954" s="20" t="s">
        <v>128</v>
      </c>
      <c r="BE954" s="219">
        <f>IF(N954="základní",J954,0)</f>
        <v>0</v>
      </c>
      <c r="BF954" s="219">
        <f>IF(N954="snížená",J954,0)</f>
        <v>0</v>
      </c>
      <c r="BG954" s="219">
        <f>IF(N954="zákl. přenesená",J954,0)</f>
        <v>0</v>
      </c>
      <c r="BH954" s="219">
        <f>IF(N954="sníž. přenesená",J954,0)</f>
        <v>0</v>
      </c>
      <c r="BI954" s="219">
        <f>IF(N954="nulová",J954,0)</f>
        <v>0</v>
      </c>
      <c r="BJ954" s="20" t="s">
        <v>80</v>
      </c>
      <c r="BK954" s="219">
        <f>ROUND(I954*H954,2)</f>
        <v>0</v>
      </c>
      <c r="BL954" s="20" t="s">
        <v>147</v>
      </c>
      <c r="BM954" s="218" t="s">
        <v>1848</v>
      </c>
    </row>
    <row r="955" s="2" customFormat="1">
      <c r="A955" s="41"/>
      <c r="B955" s="42"/>
      <c r="C955" s="43"/>
      <c r="D955" s="220" t="s">
        <v>137</v>
      </c>
      <c r="E955" s="43"/>
      <c r="F955" s="221" t="s">
        <v>1849</v>
      </c>
      <c r="G955" s="43"/>
      <c r="H955" s="43"/>
      <c r="I955" s="222"/>
      <c r="J955" s="43"/>
      <c r="K955" s="43"/>
      <c r="L955" s="47"/>
      <c r="M955" s="223"/>
      <c r="N955" s="22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20" t="s">
        <v>137</v>
      </c>
      <c r="AU955" s="20" t="s">
        <v>82</v>
      </c>
    </row>
    <row r="956" s="2" customFormat="1">
      <c r="A956" s="41"/>
      <c r="B956" s="42"/>
      <c r="C956" s="43"/>
      <c r="D956" s="225" t="s">
        <v>139</v>
      </c>
      <c r="E956" s="43"/>
      <c r="F956" s="226" t="s">
        <v>1850</v>
      </c>
      <c r="G956" s="43"/>
      <c r="H956" s="43"/>
      <c r="I956" s="222"/>
      <c r="J956" s="43"/>
      <c r="K956" s="43"/>
      <c r="L956" s="47"/>
      <c r="M956" s="223"/>
      <c r="N956" s="22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139</v>
      </c>
      <c r="AU956" s="20" t="s">
        <v>82</v>
      </c>
    </row>
    <row r="957" s="2" customFormat="1" ht="21.75" customHeight="1">
      <c r="A957" s="41"/>
      <c r="B957" s="42"/>
      <c r="C957" s="207" t="s">
        <v>1851</v>
      </c>
      <c r="D957" s="207" t="s">
        <v>131</v>
      </c>
      <c r="E957" s="208" t="s">
        <v>1852</v>
      </c>
      <c r="F957" s="209" t="s">
        <v>1853</v>
      </c>
      <c r="G957" s="210" t="s">
        <v>155</v>
      </c>
      <c r="H957" s="211">
        <v>18</v>
      </c>
      <c r="I957" s="212"/>
      <c r="J957" s="213">
        <f>ROUND(I957*H957,2)</f>
        <v>0</v>
      </c>
      <c r="K957" s="209" t="s">
        <v>135</v>
      </c>
      <c r="L957" s="47"/>
      <c r="M957" s="214" t="s">
        <v>19</v>
      </c>
      <c r="N957" s="215" t="s">
        <v>43</v>
      </c>
      <c r="O957" s="87"/>
      <c r="P957" s="216">
        <f>O957*H957</f>
        <v>0</v>
      </c>
      <c r="Q957" s="216">
        <v>0</v>
      </c>
      <c r="R957" s="216">
        <f>Q957*H957</f>
        <v>0</v>
      </c>
      <c r="S957" s="216">
        <v>0</v>
      </c>
      <c r="T957" s="217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18" t="s">
        <v>147</v>
      </c>
      <c r="AT957" s="218" t="s">
        <v>131</v>
      </c>
      <c r="AU957" s="218" t="s">
        <v>82</v>
      </c>
      <c r="AY957" s="20" t="s">
        <v>128</v>
      </c>
      <c r="BE957" s="219">
        <f>IF(N957="základní",J957,0)</f>
        <v>0</v>
      </c>
      <c r="BF957" s="219">
        <f>IF(N957="snížená",J957,0)</f>
        <v>0</v>
      </c>
      <c r="BG957" s="219">
        <f>IF(N957="zákl. přenesená",J957,0)</f>
        <v>0</v>
      </c>
      <c r="BH957" s="219">
        <f>IF(N957="sníž. přenesená",J957,0)</f>
        <v>0</v>
      </c>
      <c r="BI957" s="219">
        <f>IF(N957="nulová",J957,0)</f>
        <v>0</v>
      </c>
      <c r="BJ957" s="20" t="s">
        <v>80</v>
      </c>
      <c r="BK957" s="219">
        <f>ROUND(I957*H957,2)</f>
        <v>0</v>
      </c>
      <c r="BL957" s="20" t="s">
        <v>147</v>
      </c>
      <c r="BM957" s="218" t="s">
        <v>1854</v>
      </c>
    </row>
    <row r="958" s="2" customFormat="1">
      <c r="A958" s="41"/>
      <c r="B958" s="42"/>
      <c r="C958" s="43"/>
      <c r="D958" s="220" t="s">
        <v>137</v>
      </c>
      <c r="E958" s="43"/>
      <c r="F958" s="221" t="s">
        <v>1855</v>
      </c>
      <c r="G958" s="43"/>
      <c r="H958" s="43"/>
      <c r="I958" s="222"/>
      <c r="J958" s="43"/>
      <c r="K958" s="43"/>
      <c r="L958" s="47"/>
      <c r="M958" s="223"/>
      <c r="N958" s="224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137</v>
      </c>
      <c r="AU958" s="20" t="s">
        <v>82</v>
      </c>
    </row>
    <row r="959" s="2" customFormat="1">
      <c r="A959" s="41"/>
      <c r="B959" s="42"/>
      <c r="C959" s="43"/>
      <c r="D959" s="225" t="s">
        <v>139</v>
      </c>
      <c r="E959" s="43"/>
      <c r="F959" s="226" t="s">
        <v>1856</v>
      </c>
      <c r="G959" s="43"/>
      <c r="H959" s="43"/>
      <c r="I959" s="222"/>
      <c r="J959" s="43"/>
      <c r="K959" s="43"/>
      <c r="L959" s="47"/>
      <c r="M959" s="223"/>
      <c r="N959" s="224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20" t="s">
        <v>139</v>
      </c>
      <c r="AU959" s="20" t="s">
        <v>82</v>
      </c>
    </row>
    <row r="960" s="2" customFormat="1" ht="16.5" customHeight="1">
      <c r="A960" s="41"/>
      <c r="B960" s="42"/>
      <c r="C960" s="207" t="s">
        <v>1857</v>
      </c>
      <c r="D960" s="207" t="s">
        <v>131</v>
      </c>
      <c r="E960" s="208" t="s">
        <v>1858</v>
      </c>
      <c r="F960" s="209" t="s">
        <v>1859</v>
      </c>
      <c r="G960" s="210" t="s">
        <v>155</v>
      </c>
      <c r="H960" s="211">
        <v>18</v>
      </c>
      <c r="I960" s="212"/>
      <c r="J960" s="213">
        <f>ROUND(I960*H960,2)</f>
        <v>0</v>
      </c>
      <c r="K960" s="209" t="s">
        <v>135</v>
      </c>
      <c r="L960" s="47"/>
      <c r="M960" s="214" t="s">
        <v>19</v>
      </c>
      <c r="N960" s="215" t="s">
        <v>43</v>
      </c>
      <c r="O960" s="87"/>
      <c r="P960" s="216">
        <f>O960*H960</f>
        <v>0</v>
      </c>
      <c r="Q960" s="216">
        <v>0</v>
      </c>
      <c r="R960" s="216">
        <f>Q960*H960</f>
        <v>0</v>
      </c>
      <c r="S960" s="216">
        <v>0</v>
      </c>
      <c r="T960" s="217">
        <f>S960*H960</f>
        <v>0</v>
      </c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R960" s="218" t="s">
        <v>147</v>
      </c>
      <c r="AT960" s="218" t="s">
        <v>131</v>
      </c>
      <c r="AU960" s="218" t="s">
        <v>82</v>
      </c>
      <c r="AY960" s="20" t="s">
        <v>128</v>
      </c>
      <c r="BE960" s="219">
        <f>IF(N960="základní",J960,0)</f>
        <v>0</v>
      </c>
      <c r="BF960" s="219">
        <f>IF(N960="snížená",J960,0)</f>
        <v>0</v>
      </c>
      <c r="BG960" s="219">
        <f>IF(N960="zákl. přenesená",J960,0)</f>
        <v>0</v>
      </c>
      <c r="BH960" s="219">
        <f>IF(N960="sníž. přenesená",J960,0)</f>
        <v>0</v>
      </c>
      <c r="BI960" s="219">
        <f>IF(N960="nulová",J960,0)</f>
        <v>0</v>
      </c>
      <c r="BJ960" s="20" t="s">
        <v>80</v>
      </c>
      <c r="BK960" s="219">
        <f>ROUND(I960*H960,2)</f>
        <v>0</v>
      </c>
      <c r="BL960" s="20" t="s">
        <v>147</v>
      </c>
      <c r="BM960" s="218" t="s">
        <v>1860</v>
      </c>
    </row>
    <row r="961" s="2" customFormat="1">
      <c r="A961" s="41"/>
      <c r="B961" s="42"/>
      <c r="C961" s="43"/>
      <c r="D961" s="220" t="s">
        <v>137</v>
      </c>
      <c r="E961" s="43"/>
      <c r="F961" s="221" t="s">
        <v>1861</v>
      </c>
      <c r="G961" s="43"/>
      <c r="H961" s="43"/>
      <c r="I961" s="222"/>
      <c r="J961" s="43"/>
      <c r="K961" s="43"/>
      <c r="L961" s="47"/>
      <c r="M961" s="223"/>
      <c r="N961" s="224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137</v>
      </c>
      <c r="AU961" s="20" t="s">
        <v>82</v>
      </c>
    </row>
    <row r="962" s="2" customFormat="1">
      <c r="A962" s="41"/>
      <c r="B962" s="42"/>
      <c r="C962" s="43"/>
      <c r="D962" s="225" t="s">
        <v>139</v>
      </c>
      <c r="E962" s="43"/>
      <c r="F962" s="226" t="s">
        <v>1862</v>
      </c>
      <c r="G962" s="43"/>
      <c r="H962" s="43"/>
      <c r="I962" s="222"/>
      <c r="J962" s="43"/>
      <c r="K962" s="43"/>
      <c r="L962" s="47"/>
      <c r="M962" s="223"/>
      <c r="N962" s="224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139</v>
      </c>
      <c r="AU962" s="20" t="s">
        <v>82</v>
      </c>
    </row>
    <row r="963" s="12" customFormat="1" ht="22.8" customHeight="1">
      <c r="A963" s="12"/>
      <c r="B963" s="191"/>
      <c r="C963" s="192"/>
      <c r="D963" s="193" t="s">
        <v>71</v>
      </c>
      <c r="E963" s="205" t="s">
        <v>329</v>
      </c>
      <c r="F963" s="205" t="s">
        <v>330</v>
      </c>
      <c r="G963" s="192"/>
      <c r="H963" s="192"/>
      <c r="I963" s="195"/>
      <c r="J963" s="206">
        <f>BK963</f>
        <v>0</v>
      </c>
      <c r="K963" s="192"/>
      <c r="L963" s="197"/>
      <c r="M963" s="198"/>
      <c r="N963" s="199"/>
      <c r="O963" s="199"/>
      <c r="P963" s="200">
        <f>SUM(P964:P971)</f>
        <v>0</v>
      </c>
      <c r="Q963" s="199"/>
      <c r="R963" s="200">
        <f>SUM(R964:R971)</f>
        <v>0.0042899999999999995</v>
      </c>
      <c r="S963" s="199"/>
      <c r="T963" s="201">
        <f>SUM(T964:T971)</f>
        <v>0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R963" s="202" t="s">
        <v>82</v>
      </c>
      <c r="AT963" s="203" t="s">
        <v>71</v>
      </c>
      <c r="AU963" s="203" t="s">
        <v>80</v>
      </c>
      <c r="AY963" s="202" t="s">
        <v>128</v>
      </c>
      <c r="BK963" s="204">
        <f>SUM(BK964:BK971)</f>
        <v>0</v>
      </c>
    </row>
    <row r="964" s="2" customFormat="1" ht="24.15" customHeight="1">
      <c r="A964" s="41"/>
      <c r="B964" s="42"/>
      <c r="C964" s="207" t="s">
        <v>1863</v>
      </c>
      <c r="D964" s="207" t="s">
        <v>131</v>
      </c>
      <c r="E964" s="208" t="s">
        <v>1864</v>
      </c>
      <c r="F964" s="209" t="s">
        <v>1865</v>
      </c>
      <c r="G964" s="210" t="s">
        <v>134</v>
      </c>
      <c r="H964" s="211">
        <v>3</v>
      </c>
      <c r="I964" s="212"/>
      <c r="J964" s="213">
        <f>ROUND(I964*H964,2)</f>
        <v>0</v>
      </c>
      <c r="K964" s="209" t="s">
        <v>135</v>
      </c>
      <c r="L964" s="47"/>
      <c r="M964" s="214" t="s">
        <v>19</v>
      </c>
      <c r="N964" s="215" t="s">
        <v>43</v>
      </c>
      <c r="O964" s="87"/>
      <c r="P964" s="216">
        <f>O964*H964</f>
        <v>0</v>
      </c>
      <c r="Q964" s="216">
        <v>3.0000000000000001E-05</v>
      </c>
      <c r="R964" s="216">
        <f>Q964*H964</f>
        <v>9.0000000000000006E-05</v>
      </c>
      <c r="S964" s="216">
        <v>0</v>
      </c>
      <c r="T964" s="217">
        <f>S964*H964</f>
        <v>0</v>
      </c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R964" s="218" t="s">
        <v>147</v>
      </c>
      <c r="AT964" s="218" t="s">
        <v>131</v>
      </c>
      <c r="AU964" s="218" t="s">
        <v>82</v>
      </c>
      <c r="AY964" s="20" t="s">
        <v>128</v>
      </c>
      <c r="BE964" s="219">
        <f>IF(N964="základní",J964,0)</f>
        <v>0</v>
      </c>
      <c r="BF964" s="219">
        <f>IF(N964="snížená",J964,0)</f>
        <v>0</v>
      </c>
      <c r="BG964" s="219">
        <f>IF(N964="zákl. přenesená",J964,0)</f>
        <v>0</v>
      </c>
      <c r="BH964" s="219">
        <f>IF(N964="sníž. přenesená",J964,0)</f>
        <v>0</v>
      </c>
      <c r="BI964" s="219">
        <f>IF(N964="nulová",J964,0)</f>
        <v>0</v>
      </c>
      <c r="BJ964" s="20" t="s">
        <v>80</v>
      </c>
      <c r="BK964" s="219">
        <f>ROUND(I964*H964,2)</f>
        <v>0</v>
      </c>
      <c r="BL964" s="20" t="s">
        <v>147</v>
      </c>
      <c r="BM964" s="218" t="s">
        <v>1866</v>
      </c>
    </row>
    <row r="965" s="2" customFormat="1">
      <c r="A965" s="41"/>
      <c r="B965" s="42"/>
      <c r="C965" s="43"/>
      <c r="D965" s="220" t="s">
        <v>137</v>
      </c>
      <c r="E965" s="43"/>
      <c r="F965" s="221" t="s">
        <v>1867</v>
      </c>
      <c r="G965" s="43"/>
      <c r="H965" s="43"/>
      <c r="I965" s="222"/>
      <c r="J965" s="43"/>
      <c r="K965" s="43"/>
      <c r="L965" s="47"/>
      <c r="M965" s="223"/>
      <c r="N965" s="224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20" t="s">
        <v>137</v>
      </c>
      <c r="AU965" s="20" t="s">
        <v>82</v>
      </c>
    </row>
    <row r="966" s="2" customFormat="1">
      <c r="A966" s="41"/>
      <c r="B966" s="42"/>
      <c r="C966" s="43"/>
      <c r="D966" s="225" t="s">
        <v>139</v>
      </c>
      <c r="E966" s="43"/>
      <c r="F966" s="226" t="s">
        <v>1868</v>
      </c>
      <c r="G966" s="43"/>
      <c r="H966" s="43"/>
      <c r="I966" s="222"/>
      <c r="J966" s="43"/>
      <c r="K966" s="43"/>
      <c r="L966" s="47"/>
      <c r="M966" s="223"/>
      <c r="N966" s="224"/>
      <c r="O966" s="87"/>
      <c r="P966" s="87"/>
      <c r="Q966" s="87"/>
      <c r="R966" s="87"/>
      <c r="S966" s="87"/>
      <c r="T966" s="88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T966" s="20" t="s">
        <v>139</v>
      </c>
      <c r="AU966" s="20" t="s">
        <v>82</v>
      </c>
    </row>
    <row r="967" s="2" customFormat="1" ht="24.15" customHeight="1">
      <c r="A967" s="41"/>
      <c r="B967" s="42"/>
      <c r="C967" s="270" t="s">
        <v>1869</v>
      </c>
      <c r="D967" s="270" t="s">
        <v>387</v>
      </c>
      <c r="E967" s="271" t="s">
        <v>1870</v>
      </c>
      <c r="F967" s="272" t="s">
        <v>1871</v>
      </c>
      <c r="G967" s="273" t="s">
        <v>134</v>
      </c>
      <c r="H967" s="274">
        <v>3</v>
      </c>
      <c r="I967" s="275"/>
      <c r="J967" s="276">
        <f>ROUND(I967*H967,2)</f>
        <v>0</v>
      </c>
      <c r="K967" s="272" t="s">
        <v>135</v>
      </c>
      <c r="L967" s="277"/>
      <c r="M967" s="278" t="s">
        <v>19</v>
      </c>
      <c r="N967" s="279" t="s">
        <v>43</v>
      </c>
      <c r="O967" s="87"/>
      <c r="P967" s="216">
        <f>O967*H967</f>
        <v>0</v>
      </c>
      <c r="Q967" s="216">
        <v>0.0014</v>
      </c>
      <c r="R967" s="216">
        <f>Q967*H967</f>
        <v>0.0041999999999999997</v>
      </c>
      <c r="S967" s="216">
        <v>0</v>
      </c>
      <c r="T967" s="217">
        <f>S967*H967</f>
        <v>0</v>
      </c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R967" s="218" t="s">
        <v>390</v>
      </c>
      <c r="AT967" s="218" t="s">
        <v>387</v>
      </c>
      <c r="AU967" s="218" t="s">
        <v>82</v>
      </c>
      <c r="AY967" s="20" t="s">
        <v>128</v>
      </c>
      <c r="BE967" s="219">
        <f>IF(N967="základní",J967,0)</f>
        <v>0</v>
      </c>
      <c r="BF967" s="219">
        <f>IF(N967="snížená",J967,0)</f>
        <v>0</v>
      </c>
      <c r="BG967" s="219">
        <f>IF(N967="zákl. přenesená",J967,0)</f>
        <v>0</v>
      </c>
      <c r="BH967" s="219">
        <f>IF(N967="sníž. přenesená",J967,0)</f>
        <v>0</v>
      </c>
      <c r="BI967" s="219">
        <f>IF(N967="nulová",J967,0)</f>
        <v>0</v>
      </c>
      <c r="BJ967" s="20" t="s">
        <v>80</v>
      </c>
      <c r="BK967" s="219">
        <f>ROUND(I967*H967,2)</f>
        <v>0</v>
      </c>
      <c r="BL967" s="20" t="s">
        <v>147</v>
      </c>
      <c r="BM967" s="218" t="s">
        <v>1872</v>
      </c>
    </row>
    <row r="968" s="2" customFormat="1">
      <c r="A968" s="41"/>
      <c r="B968" s="42"/>
      <c r="C968" s="43"/>
      <c r="D968" s="220" t="s">
        <v>137</v>
      </c>
      <c r="E968" s="43"/>
      <c r="F968" s="221" t="s">
        <v>1871</v>
      </c>
      <c r="G968" s="43"/>
      <c r="H968" s="43"/>
      <c r="I968" s="222"/>
      <c r="J968" s="43"/>
      <c r="K968" s="43"/>
      <c r="L968" s="47"/>
      <c r="M968" s="223"/>
      <c r="N968" s="22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20" t="s">
        <v>137</v>
      </c>
      <c r="AU968" s="20" t="s">
        <v>82</v>
      </c>
    </row>
    <row r="969" s="2" customFormat="1" ht="24.15" customHeight="1">
      <c r="A969" s="41"/>
      <c r="B969" s="42"/>
      <c r="C969" s="207" t="s">
        <v>1873</v>
      </c>
      <c r="D969" s="207" t="s">
        <v>131</v>
      </c>
      <c r="E969" s="208" t="s">
        <v>412</v>
      </c>
      <c r="F969" s="209" t="s">
        <v>413</v>
      </c>
      <c r="G969" s="210" t="s">
        <v>293</v>
      </c>
      <c r="H969" s="211">
        <v>0.0040000000000000001</v>
      </c>
      <c r="I969" s="212"/>
      <c r="J969" s="213">
        <f>ROUND(I969*H969,2)</f>
        <v>0</v>
      </c>
      <c r="K969" s="209" t="s">
        <v>135</v>
      </c>
      <c r="L969" s="47"/>
      <c r="M969" s="214" t="s">
        <v>19</v>
      </c>
      <c r="N969" s="215" t="s">
        <v>43</v>
      </c>
      <c r="O969" s="87"/>
      <c r="P969" s="216">
        <f>O969*H969</f>
        <v>0</v>
      </c>
      <c r="Q969" s="216">
        <v>0</v>
      </c>
      <c r="R969" s="216">
        <f>Q969*H969</f>
        <v>0</v>
      </c>
      <c r="S969" s="216">
        <v>0</v>
      </c>
      <c r="T969" s="217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18" t="s">
        <v>147</v>
      </c>
      <c r="AT969" s="218" t="s">
        <v>131</v>
      </c>
      <c r="AU969" s="218" t="s">
        <v>82</v>
      </c>
      <c r="AY969" s="20" t="s">
        <v>128</v>
      </c>
      <c r="BE969" s="219">
        <f>IF(N969="základní",J969,0)</f>
        <v>0</v>
      </c>
      <c r="BF969" s="219">
        <f>IF(N969="snížená",J969,0)</f>
        <v>0</v>
      </c>
      <c r="BG969" s="219">
        <f>IF(N969="zákl. přenesená",J969,0)</f>
        <v>0</v>
      </c>
      <c r="BH969" s="219">
        <f>IF(N969="sníž. přenesená",J969,0)</f>
        <v>0</v>
      </c>
      <c r="BI969" s="219">
        <f>IF(N969="nulová",J969,0)</f>
        <v>0</v>
      </c>
      <c r="BJ969" s="20" t="s">
        <v>80</v>
      </c>
      <c r="BK969" s="219">
        <f>ROUND(I969*H969,2)</f>
        <v>0</v>
      </c>
      <c r="BL969" s="20" t="s">
        <v>147</v>
      </c>
      <c r="BM969" s="218" t="s">
        <v>1874</v>
      </c>
    </row>
    <row r="970" s="2" customFormat="1">
      <c r="A970" s="41"/>
      <c r="B970" s="42"/>
      <c r="C970" s="43"/>
      <c r="D970" s="220" t="s">
        <v>137</v>
      </c>
      <c r="E970" s="43"/>
      <c r="F970" s="221" t="s">
        <v>415</v>
      </c>
      <c r="G970" s="43"/>
      <c r="H970" s="43"/>
      <c r="I970" s="222"/>
      <c r="J970" s="43"/>
      <c r="K970" s="43"/>
      <c r="L970" s="47"/>
      <c r="M970" s="223"/>
      <c r="N970" s="224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20" t="s">
        <v>137</v>
      </c>
      <c r="AU970" s="20" t="s">
        <v>82</v>
      </c>
    </row>
    <row r="971" s="2" customFormat="1">
      <c r="A971" s="41"/>
      <c r="B971" s="42"/>
      <c r="C971" s="43"/>
      <c r="D971" s="225" t="s">
        <v>139</v>
      </c>
      <c r="E971" s="43"/>
      <c r="F971" s="226" t="s">
        <v>416</v>
      </c>
      <c r="G971" s="43"/>
      <c r="H971" s="43"/>
      <c r="I971" s="222"/>
      <c r="J971" s="43"/>
      <c r="K971" s="43"/>
      <c r="L971" s="47"/>
      <c r="M971" s="223"/>
      <c r="N971" s="224"/>
      <c r="O971" s="87"/>
      <c r="P971" s="87"/>
      <c r="Q971" s="87"/>
      <c r="R971" s="87"/>
      <c r="S971" s="87"/>
      <c r="T971" s="88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T971" s="20" t="s">
        <v>139</v>
      </c>
      <c r="AU971" s="20" t="s">
        <v>82</v>
      </c>
    </row>
    <row r="972" s="12" customFormat="1" ht="22.8" customHeight="1">
      <c r="A972" s="12"/>
      <c r="B972" s="191"/>
      <c r="C972" s="192"/>
      <c r="D972" s="193" t="s">
        <v>71</v>
      </c>
      <c r="E972" s="205" t="s">
        <v>1875</v>
      </c>
      <c r="F972" s="205" t="s">
        <v>1876</v>
      </c>
      <c r="G972" s="192"/>
      <c r="H972" s="192"/>
      <c r="I972" s="195"/>
      <c r="J972" s="206">
        <f>BK972</f>
        <v>0</v>
      </c>
      <c r="K972" s="192"/>
      <c r="L972" s="197"/>
      <c r="M972" s="198"/>
      <c r="N972" s="199"/>
      <c r="O972" s="199"/>
      <c r="P972" s="200">
        <f>SUM(P973:P1043)</f>
        <v>0</v>
      </c>
      <c r="Q972" s="199"/>
      <c r="R972" s="200">
        <f>SUM(R973:R1043)</f>
        <v>0.080564949999999996</v>
      </c>
      <c r="S972" s="199"/>
      <c r="T972" s="201">
        <f>SUM(T973:T1043)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02" t="s">
        <v>82</v>
      </c>
      <c r="AT972" s="203" t="s">
        <v>71</v>
      </c>
      <c r="AU972" s="203" t="s">
        <v>80</v>
      </c>
      <c r="AY972" s="202" t="s">
        <v>128</v>
      </c>
      <c r="BK972" s="204">
        <f>SUM(BK973:BK1043)</f>
        <v>0</v>
      </c>
    </row>
    <row r="973" s="2" customFormat="1" ht="24.15" customHeight="1">
      <c r="A973" s="41"/>
      <c r="B973" s="42"/>
      <c r="C973" s="207" t="s">
        <v>1877</v>
      </c>
      <c r="D973" s="207" t="s">
        <v>131</v>
      </c>
      <c r="E973" s="208" t="s">
        <v>1878</v>
      </c>
      <c r="F973" s="209" t="s">
        <v>1879</v>
      </c>
      <c r="G973" s="210" t="s">
        <v>155</v>
      </c>
      <c r="H973" s="211">
        <v>0.315</v>
      </c>
      <c r="I973" s="212"/>
      <c r="J973" s="213">
        <f>ROUND(I973*H973,2)</f>
        <v>0</v>
      </c>
      <c r="K973" s="209" t="s">
        <v>135</v>
      </c>
      <c r="L973" s="47"/>
      <c r="M973" s="214" t="s">
        <v>19</v>
      </c>
      <c r="N973" s="215" t="s">
        <v>43</v>
      </c>
      <c r="O973" s="87"/>
      <c r="P973" s="216">
        <f>O973*H973</f>
        <v>0</v>
      </c>
      <c r="Q973" s="216">
        <v>0.00012999999999999999</v>
      </c>
      <c r="R973" s="216">
        <f>Q973*H973</f>
        <v>4.0949999999999999E-05</v>
      </c>
      <c r="S973" s="216">
        <v>0</v>
      </c>
      <c r="T973" s="217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18" t="s">
        <v>147</v>
      </c>
      <c r="AT973" s="218" t="s">
        <v>131</v>
      </c>
      <c r="AU973" s="218" t="s">
        <v>82</v>
      </c>
      <c r="AY973" s="20" t="s">
        <v>128</v>
      </c>
      <c r="BE973" s="219">
        <f>IF(N973="základní",J973,0)</f>
        <v>0</v>
      </c>
      <c r="BF973" s="219">
        <f>IF(N973="snížená",J973,0)</f>
        <v>0</v>
      </c>
      <c r="BG973" s="219">
        <f>IF(N973="zákl. přenesená",J973,0)</f>
        <v>0</v>
      </c>
      <c r="BH973" s="219">
        <f>IF(N973="sníž. přenesená",J973,0)</f>
        <v>0</v>
      </c>
      <c r="BI973" s="219">
        <f>IF(N973="nulová",J973,0)</f>
        <v>0</v>
      </c>
      <c r="BJ973" s="20" t="s">
        <v>80</v>
      </c>
      <c r="BK973" s="219">
        <f>ROUND(I973*H973,2)</f>
        <v>0</v>
      </c>
      <c r="BL973" s="20" t="s">
        <v>147</v>
      </c>
      <c r="BM973" s="218" t="s">
        <v>1880</v>
      </c>
    </row>
    <row r="974" s="2" customFormat="1">
      <c r="A974" s="41"/>
      <c r="B974" s="42"/>
      <c r="C974" s="43"/>
      <c r="D974" s="220" t="s">
        <v>137</v>
      </c>
      <c r="E974" s="43"/>
      <c r="F974" s="221" t="s">
        <v>1881</v>
      </c>
      <c r="G974" s="43"/>
      <c r="H974" s="43"/>
      <c r="I974" s="222"/>
      <c r="J974" s="43"/>
      <c r="K974" s="43"/>
      <c r="L974" s="47"/>
      <c r="M974" s="223"/>
      <c r="N974" s="224"/>
      <c r="O974" s="87"/>
      <c r="P974" s="87"/>
      <c r="Q974" s="87"/>
      <c r="R974" s="87"/>
      <c r="S974" s="87"/>
      <c r="T974" s="88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20" t="s">
        <v>137</v>
      </c>
      <c r="AU974" s="20" t="s">
        <v>82</v>
      </c>
    </row>
    <row r="975" s="2" customFormat="1">
      <c r="A975" s="41"/>
      <c r="B975" s="42"/>
      <c r="C975" s="43"/>
      <c r="D975" s="225" t="s">
        <v>139</v>
      </c>
      <c r="E975" s="43"/>
      <c r="F975" s="226" t="s">
        <v>1882</v>
      </c>
      <c r="G975" s="43"/>
      <c r="H975" s="43"/>
      <c r="I975" s="222"/>
      <c r="J975" s="43"/>
      <c r="K975" s="43"/>
      <c r="L975" s="47"/>
      <c r="M975" s="223"/>
      <c r="N975" s="224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139</v>
      </c>
      <c r="AU975" s="20" t="s">
        <v>82</v>
      </c>
    </row>
    <row r="976" s="14" customFormat="1">
      <c r="A976" s="14"/>
      <c r="B976" s="237"/>
      <c r="C976" s="238"/>
      <c r="D976" s="220" t="s">
        <v>141</v>
      </c>
      <c r="E976" s="239" t="s">
        <v>19</v>
      </c>
      <c r="F976" s="240" t="s">
        <v>1883</v>
      </c>
      <c r="G976" s="238"/>
      <c r="H976" s="241">
        <v>0.089999999999999997</v>
      </c>
      <c r="I976" s="242"/>
      <c r="J976" s="238"/>
      <c r="K976" s="238"/>
      <c r="L976" s="243"/>
      <c r="M976" s="244"/>
      <c r="N976" s="245"/>
      <c r="O976" s="245"/>
      <c r="P976" s="245"/>
      <c r="Q976" s="245"/>
      <c r="R976" s="245"/>
      <c r="S976" s="245"/>
      <c r="T976" s="246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7" t="s">
        <v>141</v>
      </c>
      <c r="AU976" s="247" t="s">
        <v>82</v>
      </c>
      <c r="AV976" s="14" t="s">
        <v>82</v>
      </c>
      <c r="AW976" s="14" t="s">
        <v>33</v>
      </c>
      <c r="AX976" s="14" t="s">
        <v>72</v>
      </c>
      <c r="AY976" s="247" t="s">
        <v>128</v>
      </c>
    </row>
    <row r="977" s="14" customFormat="1">
      <c r="A977" s="14"/>
      <c r="B977" s="237"/>
      <c r="C977" s="238"/>
      <c r="D977" s="220" t="s">
        <v>141</v>
      </c>
      <c r="E977" s="239" t="s">
        <v>19</v>
      </c>
      <c r="F977" s="240" t="s">
        <v>1884</v>
      </c>
      <c r="G977" s="238"/>
      <c r="H977" s="241">
        <v>0.22500000000000001</v>
      </c>
      <c r="I977" s="242"/>
      <c r="J977" s="238"/>
      <c r="K977" s="238"/>
      <c r="L977" s="243"/>
      <c r="M977" s="244"/>
      <c r="N977" s="245"/>
      <c r="O977" s="245"/>
      <c r="P977" s="245"/>
      <c r="Q977" s="245"/>
      <c r="R977" s="245"/>
      <c r="S977" s="245"/>
      <c r="T977" s="24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7" t="s">
        <v>141</v>
      </c>
      <c r="AU977" s="247" t="s">
        <v>82</v>
      </c>
      <c r="AV977" s="14" t="s">
        <v>82</v>
      </c>
      <c r="AW977" s="14" t="s">
        <v>33</v>
      </c>
      <c r="AX977" s="14" t="s">
        <v>72</v>
      </c>
      <c r="AY977" s="247" t="s">
        <v>128</v>
      </c>
    </row>
    <row r="978" s="15" customFormat="1">
      <c r="A978" s="15"/>
      <c r="B978" s="248"/>
      <c r="C978" s="249"/>
      <c r="D978" s="220" t="s">
        <v>141</v>
      </c>
      <c r="E978" s="250" t="s">
        <v>19</v>
      </c>
      <c r="F978" s="251" t="s">
        <v>150</v>
      </c>
      <c r="G978" s="249"/>
      <c r="H978" s="252">
        <v>0.315</v>
      </c>
      <c r="I978" s="253"/>
      <c r="J978" s="249"/>
      <c r="K978" s="249"/>
      <c r="L978" s="254"/>
      <c r="M978" s="255"/>
      <c r="N978" s="256"/>
      <c r="O978" s="256"/>
      <c r="P978" s="256"/>
      <c r="Q978" s="256"/>
      <c r="R978" s="256"/>
      <c r="S978" s="256"/>
      <c r="T978" s="257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58" t="s">
        <v>141</v>
      </c>
      <c r="AU978" s="258" t="s">
        <v>82</v>
      </c>
      <c r="AV978" s="15" t="s">
        <v>129</v>
      </c>
      <c r="AW978" s="15" t="s">
        <v>33</v>
      </c>
      <c r="AX978" s="15" t="s">
        <v>80</v>
      </c>
      <c r="AY978" s="258" t="s">
        <v>128</v>
      </c>
    </row>
    <row r="979" s="2" customFormat="1" ht="16.5" customHeight="1">
      <c r="A979" s="41"/>
      <c r="B979" s="42"/>
      <c r="C979" s="270" t="s">
        <v>1885</v>
      </c>
      <c r="D979" s="270" t="s">
        <v>387</v>
      </c>
      <c r="E979" s="271" t="s">
        <v>1886</v>
      </c>
      <c r="F979" s="272" t="s">
        <v>1887</v>
      </c>
      <c r="G979" s="273" t="s">
        <v>134</v>
      </c>
      <c r="H979" s="274">
        <v>2</v>
      </c>
      <c r="I979" s="275"/>
      <c r="J979" s="276">
        <f>ROUND(I979*H979,2)</f>
        <v>0</v>
      </c>
      <c r="K979" s="272" t="s">
        <v>353</v>
      </c>
      <c r="L979" s="277"/>
      <c r="M979" s="278" t="s">
        <v>19</v>
      </c>
      <c r="N979" s="279" t="s">
        <v>43</v>
      </c>
      <c r="O979" s="87"/>
      <c r="P979" s="216">
        <f>O979*H979</f>
        <v>0</v>
      </c>
      <c r="Q979" s="216">
        <v>0.0010200000000000001</v>
      </c>
      <c r="R979" s="216">
        <f>Q979*H979</f>
        <v>0.0020400000000000001</v>
      </c>
      <c r="S979" s="216">
        <v>0</v>
      </c>
      <c r="T979" s="217">
        <f>S979*H979</f>
        <v>0</v>
      </c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R979" s="218" t="s">
        <v>390</v>
      </c>
      <c r="AT979" s="218" t="s">
        <v>387</v>
      </c>
      <c r="AU979" s="218" t="s">
        <v>82</v>
      </c>
      <c r="AY979" s="20" t="s">
        <v>128</v>
      </c>
      <c r="BE979" s="219">
        <f>IF(N979="základní",J979,0)</f>
        <v>0</v>
      </c>
      <c r="BF979" s="219">
        <f>IF(N979="snížená",J979,0)</f>
        <v>0</v>
      </c>
      <c r="BG979" s="219">
        <f>IF(N979="zákl. přenesená",J979,0)</f>
        <v>0</v>
      </c>
      <c r="BH979" s="219">
        <f>IF(N979="sníž. přenesená",J979,0)</f>
        <v>0</v>
      </c>
      <c r="BI979" s="219">
        <f>IF(N979="nulová",J979,0)</f>
        <v>0</v>
      </c>
      <c r="BJ979" s="20" t="s">
        <v>80</v>
      </c>
      <c r="BK979" s="219">
        <f>ROUND(I979*H979,2)</f>
        <v>0</v>
      </c>
      <c r="BL979" s="20" t="s">
        <v>147</v>
      </c>
      <c r="BM979" s="218" t="s">
        <v>1888</v>
      </c>
    </row>
    <row r="980" s="2" customFormat="1">
      <c r="A980" s="41"/>
      <c r="B980" s="42"/>
      <c r="C980" s="43"/>
      <c r="D980" s="220" t="s">
        <v>137</v>
      </c>
      <c r="E980" s="43"/>
      <c r="F980" s="221" t="s">
        <v>1887</v>
      </c>
      <c r="G980" s="43"/>
      <c r="H980" s="43"/>
      <c r="I980" s="222"/>
      <c r="J980" s="43"/>
      <c r="K980" s="43"/>
      <c r="L980" s="47"/>
      <c r="M980" s="223"/>
      <c r="N980" s="224"/>
      <c r="O980" s="87"/>
      <c r="P980" s="87"/>
      <c r="Q980" s="87"/>
      <c r="R980" s="87"/>
      <c r="S980" s="87"/>
      <c r="T980" s="88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T980" s="20" t="s">
        <v>137</v>
      </c>
      <c r="AU980" s="20" t="s">
        <v>82</v>
      </c>
    </row>
    <row r="981" s="2" customFormat="1" ht="16.5" customHeight="1">
      <c r="A981" s="41"/>
      <c r="B981" s="42"/>
      <c r="C981" s="270" t="s">
        <v>1889</v>
      </c>
      <c r="D981" s="270" t="s">
        <v>387</v>
      </c>
      <c r="E981" s="271" t="s">
        <v>1890</v>
      </c>
      <c r="F981" s="272" t="s">
        <v>1891</v>
      </c>
      <c r="G981" s="273" t="s">
        <v>134</v>
      </c>
      <c r="H981" s="274">
        <v>5</v>
      </c>
      <c r="I981" s="275"/>
      <c r="J981" s="276">
        <f>ROUND(I981*H981,2)</f>
        <v>0</v>
      </c>
      <c r="K981" s="272" t="s">
        <v>353</v>
      </c>
      <c r="L981" s="277"/>
      <c r="M981" s="278" t="s">
        <v>19</v>
      </c>
      <c r="N981" s="279" t="s">
        <v>43</v>
      </c>
      <c r="O981" s="87"/>
      <c r="P981" s="216">
        <f>O981*H981</f>
        <v>0</v>
      </c>
      <c r="Q981" s="216">
        <v>0.0023</v>
      </c>
      <c r="R981" s="216">
        <f>Q981*H981</f>
        <v>0.0115</v>
      </c>
      <c r="S981" s="216">
        <v>0</v>
      </c>
      <c r="T981" s="217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18" t="s">
        <v>390</v>
      </c>
      <c r="AT981" s="218" t="s">
        <v>387</v>
      </c>
      <c r="AU981" s="218" t="s">
        <v>82</v>
      </c>
      <c r="AY981" s="20" t="s">
        <v>128</v>
      </c>
      <c r="BE981" s="219">
        <f>IF(N981="základní",J981,0)</f>
        <v>0</v>
      </c>
      <c r="BF981" s="219">
        <f>IF(N981="snížená",J981,0)</f>
        <v>0</v>
      </c>
      <c r="BG981" s="219">
        <f>IF(N981="zákl. přenesená",J981,0)</f>
        <v>0</v>
      </c>
      <c r="BH981" s="219">
        <f>IF(N981="sníž. přenesená",J981,0)</f>
        <v>0</v>
      </c>
      <c r="BI981" s="219">
        <f>IF(N981="nulová",J981,0)</f>
        <v>0</v>
      </c>
      <c r="BJ981" s="20" t="s">
        <v>80</v>
      </c>
      <c r="BK981" s="219">
        <f>ROUND(I981*H981,2)</f>
        <v>0</v>
      </c>
      <c r="BL981" s="20" t="s">
        <v>147</v>
      </c>
      <c r="BM981" s="218" t="s">
        <v>1892</v>
      </c>
    </row>
    <row r="982" s="2" customFormat="1">
      <c r="A982" s="41"/>
      <c r="B982" s="42"/>
      <c r="C982" s="43"/>
      <c r="D982" s="220" t="s">
        <v>137</v>
      </c>
      <c r="E982" s="43"/>
      <c r="F982" s="221" t="s">
        <v>1891</v>
      </c>
      <c r="G982" s="43"/>
      <c r="H982" s="43"/>
      <c r="I982" s="222"/>
      <c r="J982" s="43"/>
      <c r="K982" s="43"/>
      <c r="L982" s="47"/>
      <c r="M982" s="223"/>
      <c r="N982" s="224"/>
      <c r="O982" s="87"/>
      <c r="P982" s="87"/>
      <c r="Q982" s="87"/>
      <c r="R982" s="87"/>
      <c r="S982" s="87"/>
      <c r="T982" s="88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T982" s="20" t="s">
        <v>137</v>
      </c>
      <c r="AU982" s="20" t="s">
        <v>82</v>
      </c>
    </row>
    <row r="983" s="2" customFormat="1" ht="21.75" customHeight="1">
      <c r="A983" s="41"/>
      <c r="B983" s="42"/>
      <c r="C983" s="207" t="s">
        <v>1893</v>
      </c>
      <c r="D983" s="207" t="s">
        <v>131</v>
      </c>
      <c r="E983" s="208" t="s">
        <v>1894</v>
      </c>
      <c r="F983" s="209" t="s">
        <v>1895</v>
      </c>
      <c r="G983" s="210" t="s">
        <v>1896</v>
      </c>
      <c r="H983" s="211">
        <v>65</v>
      </c>
      <c r="I983" s="212"/>
      <c r="J983" s="213">
        <f>ROUND(I983*H983,2)</f>
        <v>0</v>
      </c>
      <c r="K983" s="209" t="s">
        <v>135</v>
      </c>
      <c r="L983" s="47"/>
      <c r="M983" s="214" t="s">
        <v>19</v>
      </c>
      <c r="N983" s="215" t="s">
        <v>43</v>
      </c>
      <c r="O983" s="87"/>
      <c r="P983" s="216">
        <f>O983*H983</f>
        <v>0</v>
      </c>
      <c r="Q983" s="216">
        <v>6.9999999999999994E-05</v>
      </c>
      <c r="R983" s="216">
        <f>Q983*H983</f>
        <v>0.0045499999999999994</v>
      </c>
      <c r="S983" s="216">
        <v>0</v>
      </c>
      <c r="T983" s="217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18" t="s">
        <v>147</v>
      </c>
      <c r="AT983" s="218" t="s">
        <v>131</v>
      </c>
      <c r="AU983" s="218" t="s">
        <v>82</v>
      </c>
      <c r="AY983" s="20" t="s">
        <v>128</v>
      </c>
      <c r="BE983" s="219">
        <f>IF(N983="základní",J983,0)</f>
        <v>0</v>
      </c>
      <c r="BF983" s="219">
        <f>IF(N983="snížená",J983,0)</f>
        <v>0</v>
      </c>
      <c r="BG983" s="219">
        <f>IF(N983="zákl. přenesená",J983,0)</f>
        <v>0</v>
      </c>
      <c r="BH983" s="219">
        <f>IF(N983="sníž. přenesená",J983,0)</f>
        <v>0</v>
      </c>
      <c r="BI983" s="219">
        <f>IF(N983="nulová",J983,0)</f>
        <v>0</v>
      </c>
      <c r="BJ983" s="20" t="s">
        <v>80</v>
      </c>
      <c r="BK983" s="219">
        <f>ROUND(I983*H983,2)</f>
        <v>0</v>
      </c>
      <c r="BL983" s="20" t="s">
        <v>147</v>
      </c>
      <c r="BM983" s="218" t="s">
        <v>1897</v>
      </c>
    </row>
    <row r="984" s="2" customFormat="1">
      <c r="A984" s="41"/>
      <c r="B984" s="42"/>
      <c r="C984" s="43"/>
      <c r="D984" s="220" t="s">
        <v>137</v>
      </c>
      <c r="E984" s="43"/>
      <c r="F984" s="221" t="s">
        <v>1898</v>
      </c>
      <c r="G984" s="43"/>
      <c r="H984" s="43"/>
      <c r="I984" s="222"/>
      <c r="J984" s="43"/>
      <c r="K984" s="43"/>
      <c r="L984" s="47"/>
      <c r="M984" s="223"/>
      <c r="N984" s="224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137</v>
      </c>
      <c r="AU984" s="20" t="s">
        <v>82</v>
      </c>
    </row>
    <row r="985" s="2" customFormat="1">
      <c r="A985" s="41"/>
      <c r="B985" s="42"/>
      <c r="C985" s="43"/>
      <c r="D985" s="225" t="s">
        <v>139</v>
      </c>
      <c r="E985" s="43"/>
      <c r="F985" s="226" t="s">
        <v>1899</v>
      </c>
      <c r="G985" s="43"/>
      <c r="H985" s="43"/>
      <c r="I985" s="222"/>
      <c r="J985" s="43"/>
      <c r="K985" s="43"/>
      <c r="L985" s="47"/>
      <c r="M985" s="223"/>
      <c r="N985" s="224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20" t="s">
        <v>139</v>
      </c>
      <c r="AU985" s="20" t="s">
        <v>82</v>
      </c>
    </row>
    <row r="986" s="13" customFormat="1">
      <c r="A986" s="13"/>
      <c r="B986" s="227"/>
      <c r="C986" s="228"/>
      <c r="D986" s="220" t="s">
        <v>141</v>
      </c>
      <c r="E986" s="229" t="s">
        <v>19</v>
      </c>
      <c r="F986" s="230" t="s">
        <v>1900</v>
      </c>
      <c r="G986" s="228"/>
      <c r="H986" s="229" t="s">
        <v>19</v>
      </c>
      <c r="I986" s="231"/>
      <c r="J986" s="228"/>
      <c r="K986" s="228"/>
      <c r="L986" s="232"/>
      <c r="M986" s="233"/>
      <c r="N986" s="234"/>
      <c r="O986" s="234"/>
      <c r="P986" s="234"/>
      <c r="Q986" s="234"/>
      <c r="R986" s="234"/>
      <c r="S986" s="234"/>
      <c r="T986" s="235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6" t="s">
        <v>141</v>
      </c>
      <c r="AU986" s="236" t="s">
        <v>82</v>
      </c>
      <c r="AV986" s="13" t="s">
        <v>80</v>
      </c>
      <c r="AW986" s="13" t="s">
        <v>33</v>
      </c>
      <c r="AX986" s="13" t="s">
        <v>72</v>
      </c>
      <c r="AY986" s="236" t="s">
        <v>128</v>
      </c>
    </row>
    <row r="987" s="14" customFormat="1">
      <c r="A987" s="14"/>
      <c r="B987" s="237"/>
      <c r="C987" s="238"/>
      <c r="D987" s="220" t="s">
        <v>141</v>
      </c>
      <c r="E987" s="239" t="s">
        <v>19</v>
      </c>
      <c r="F987" s="240" t="s">
        <v>654</v>
      </c>
      <c r="G987" s="238"/>
      <c r="H987" s="241">
        <v>65</v>
      </c>
      <c r="I987" s="242"/>
      <c r="J987" s="238"/>
      <c r="K987" s="238"/>
      <c r="L987" s="243"/>
      <c r="M987" s="244"/>
      <c r="N987" s="245"/>
      <c r="O987" s="245"/>
      <c r="P987" s="245"/>
      <c r="Q987" s="245"/>
      <c r="R987" s="245"/>
      <c r="S987" s="245"/>
      <c r="T987" s="24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7" t="s">
        <v>141</v>
      </c>
      <c r="AU987" s="247" t="s">
        <v>82</v>
      </c>
      <c r="AV987" s="14" t="s">
        <v>82</v>
      </c>
      <c r="AW987" s="14" t="s">
        <v>33</v>
      </c>
      <c r="AX987" s="14" t="s">
        <v>72</v>
      </c>
      <c r="AY987" s="247" t="s">
        <v>128</v>
      </c>
    </row>
    <row r="988" s="15" customFormat="1">
      <c r="A988" s="15"/>
      <c r="B988" s="248"/>
      <c r="C988" s="249"/>
      <c r="D988" s="220" t="s">
        <v>141</v>
      </c>
      <c r="E988" s="250" t="s">
        <v>19</v>
      </c>
      <c r="F988" s="251" t="s">
        <v>150</v>
      </c>
      <c r="G988" s="249"/>
      <c r="H988" s="252">
        <v>65</v>
      </c>
      <c r="I988" s="253"/>
      <c r="J988" s="249"/>
      <c r="K988" s="249"/>
      <c r="L988" s="254"/>
      <c r="M988" s="255"/>
      <c r="N988" s="256"/>
      <c r="O988" s="256"/>
      <c r="P988" s="256"/>
      <c r="Q988" s="256"/>
      <c r="R988" s="256"/>
      <c r="S988" s="256"/>
      <c r="T988" s="257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58" t="s">
        <v>141</v>
      </c>
      <c r="AU988" s="258" t="s">
        <v>82</v>
      </c>
      <c r="AV988" s="15" t="s">
        <v>129</v>
      </c>
      <c r="AW988" s="15" t="s">
        <v>33</v>
      </c>
      <c r="AX988" s="15" t="s">
        <v>80</v>
      </c>
      <c r="AY988" s="258" t="s">
        <v>128</v>
      </c>
    </row>
    <row r="989" s="2" customFormat="1" ht="16.5" customHeight="1">
      <c r="A989" s="41"/>
      <c r="B989" s="42"/>
      <c r="C989" s="270" t="s">
        <v>1901</v>
      </c>
      <c r="D989" s="270" t="s">
        <v>387</v>
      </c>
      <c r="E989" s="271" t="s">
        <v>1902</v>
      </c>
      <c r="F989" s="272" t="s">
        <v>1903</v>
      </c>
      <c r="G989" s="273" t="s">
        <v>134</v>
      </c>
      <c r="H989" s="274">
        <v>4</v>
      </c>
      <c r="I989" s="275"/>
      <c r="J989" s="276">
        <f>ROUND(I989*H989,2)</f>
        <v>0</v>
      </c>
      <c r="K989" s="272" t="s">
        <v>135</v>
      </c>
      <c r="L989" s="277"/>
      <c r="M989" s="278" t="s">
        <v>19</v>
      </c>
      <c r="N989" s="279" t="s">
        <v>43</v>
      </c>
      <c r="O989" s="87"/>
      <c r="P989" s="216">
        <f>O989*H989</f>
        <v>0</v>
      </c>
      <c r="Q989" s="216">
        <v>6.0000000000000002E-05</v>
      </c>
      <c r="R989" s="216">
        <f>Q989*H989</f>
        <v>0.00024000000000000001</v>
      </c>
      <c r="S989" s="216">
        <v>0</v>
      </c>
      <c r="T989" s="217">
        <f>S989*H989</f>
        <v>0</v>
      </c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R989" s="218" t="s">
        <v>390</v>
      </c>
      <c r="AT989" s="218" t="s">
        <v>387</v>
      </c>
      <c r="AU989" s="218" t="s">
        <v>82</v>
      </c>
      <c r="AY989" s="20" t="s">
        <v>128</v>
      </c>
      <c r="BE989" s="219">
        <f>IF(N989="základní",J989,0)</f>
        <v>0</v>
      </c>
      <c r="BF989" s="219">
        <f>IF(N989="snížená",J989,0)</f>
        <v>0</v>
      </c>
      <c r="BG989" s="219">
        <f>IF(N989="zákl. přenesená",J989,0)</f>
        <v>0</v>
      </c>
      <c r="BH989" s="219">
        <f>IF(N989="sníž. přenesená",J989,0)</f>
        <v>0</v>
      </c>
      <c r="BI989" s="219">
        <f>IF(N989="nulová",J989,0)</f>
        <v>0</v>
      </c>
      <c r="BJ989" s="20" t="s">
        <v>80</v>
      </c>
      <c r="BK989" s="219">
        <f>ROUND(I989*H989,2)</f>
        <v>0</v>
      </c>
      <c r="BL989" s="20" t="s">
        <v>147</v>
      </c>
      <c r="BM989" s="218" t="s">
        <v>1904</v>
      </c>
    </row>
    <row r="990" s="2" customFormat="1">
      <c r="A990" s="41"/>
      <c r="B990" s="42"/>
      <c r="C990" s="43"/>
      <c r="D990" s="220" t="s">
        <v>137</v>
      </c>
      <c r="E990" s="43"/>
      <c r="F990" s="221" t="s">
        <v>1903</v>
      </c>
      <c r="G990" s="43"/>
      <c r="H990" s="43"/>
      <c r="I990" s="222"/>
      <c r="J990" s="43"/>
      <c r="K990" s="43"/>
      <c r="L990" s="47"/>
      <c r="M990" s="223"/>
      <c r="N990" s="22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T990" s="20" t="s">
        <v>137</v>
      </c>
      <c r="AU990" s="20" t="s">
        <v>82</v>
      </c>
    </row>
    <row r="991" s="13" customFormat="1">
      <c r="A991" s="13"/>
      <c r="B991" s="227"/>
      <c r="C991" s="228"/>
      <c r="D991" s="220" t="s">
        <v>141</v>
      </c>
      <c r="E991" s="229" t="s">
        <v>19</v>
      </c>
      <c r="F991" s="230" t="s">
        <v>881</v>
      </c>
      <c r="G991" s="228"/>
      <c r="H991" s="229" t="s">
        <v>19</v>
      </c>
      <c r="I991" s="231"/>
      <c r="J991" s="228"/>
      <c r="K991" s="228"/>
      <c r="L991" s="232"/>
      <c r="M991" s="233"/>
      <c r="N991" s="234"/>
      <c r="O991" s="234"/>
      <c r="P991" s="234"/>
      <c r="Q991" s="234"/>
      <c r="R991" s="234"/>
      <c r="S991" s="234"/>
      <c r="T991" s="235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6" t="s">
        <v>141</v>
      </c>
      <c r="AU991" s="236" t="s">
        <v>82</v>
      </c>
      <c r="AV991" s="13" t="s">
        <v>80</v>
      </c>
      <c r="AW991" s="13" t="s">
        <v>33</v>
      </c>
      <c r="AX991" s="13" t="s">
        <v>72</v>
      </c>
      <c r="AY991" s="236" t="s">
        <v>128</v>
      </c>
    </row>
    <row r="992" s="14" customFormat="1">
      <c r="A992" s="14"/>
      <c r="B992" s="237"/>
      <c r="C992" s="238"/>
      <c r="D992" s="220" t="s">
        <v>141</v>
      </c>
      <c r="E992" s="239" t="s">
        <v>19</v>
      </c>
      <c r="F992" s="240" t="s">
        <v>129</v>
      </c>
      <c r="G992" s="238"/>
      <c r="H992" s="241">
        <v>4</v>
      </c>
      <c r="I992" s="242"/>
      <c r="J992" s="238"/>
      <c r="K992" s="238"/>
      <c r="L992" s="243"/>
      <c r="M992" s="244"/>
      <c r="N992" s="245"/>
      <c r="O992" s="245"/>
      <c r="P992" s="245"/>
      <c r="Q992" s="245"/>
      <c r="R992" s="245"/>
      <c r="S992" s="245"/>
      <c r="T992" s="246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7" t="s">
        <v>141</v>
      </c>
      <c r="AU992" s="247" t="s">
        <v>82</v>
      </c>
      <c r="AV992" s="14" t="s">
        <v>82</v>
      </c>
      <c r="AW992" s="14" t="s">
        <v>33</v>
      </c>
      <c r="AX992" s="14" t="s">
        <v>80</v>
      </c>
      <c r="AY992" s="247" t="s">
        <v>128</v>
      </c>
    </row>
    <row r="993" s="2" customFormat="1" ht="16.5" customHeight="1">
      <c r="A993" s="41"/>
      <c r="B993" s="42"/>
      <c r="C993" s="270" t="s">
        <v>1905</v>
      </c>
      <c r="D993" s="270" t="s">
        <v>387</v>
      </c>
      <c r="E993" s="271" t="s">
        <v>1906</v>
      </c>
      <c r="F993" s="272" t="s">
        <v>1907</v>
      </c>
      <c r="G993" s="273" t="s">
        <v>134</v>
      </c>
      <c r="H993" s="274">
        <v>10</v>
      </c>
      <c r="I993" s="275"/>
      <c r="J993" s="276">
        <f>ROUND(I993*H993,2)</f>
        <v>0</v>
      </c>
      <c r="K993" s="272" t="s">
        <v>135</v>
      </c>
      <c r="L993" s="277"/>
      <c r="M993" s="278" t="s">
        <v>19</v>
      </c>
      <c r="N993" s="279" t="s">
        <v>43</v>
      </c>
      <c r="O993" s="87"/>
      <c r="P993" s="216">
        <f>O993*H993</f>
        <v>0</v>
      </c>
      <c r="Q993" s="216">
        <v>0.00064999999999999997</v>
      </c>
      <c r="R993" s="216">
        <f>Q993*H993</f>
        <v>0.0064999999999999997</v>
      </c>
      <c r="S993" s="216">
        <v>0</v>
      </c>
      <c r="T993" s="217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18" t="s">
        <v>390</v>
      </c>
      <c r="AT993" s="218" t="s">
        <v>387</v>
      </c>
      <c r="AU993" s="218" t="s">
        <v>82</v>
      </c>
      <c r="AY993" s="20" t="s">
        <v>128</v>
      </c>
      <c r="BE993" s="219">
        <f>IF(N993="základní",J993,0)</f>
        <v>0</v>
      </c>
      <c r="BF993" s="219">
        <f>IF(N993="snížená",J993,0)</f>
        <v>0</v>
      </c>
      <c r="BG993" s="219">
        <f>IF(N993="zákl. přenesená",J993,0)</f>
        <v>0</v>
      </c>
      <c r="BH993" s="219">
        <f>IF(N993="sníž. přenesená",J993,0)</f>
        <v>0</v>
      </c>
      <c r="BI993" s="219">
        <f>IF(N993="nulová",J993,0)</f>
        <v>0</v>
      </c>
      <c r="BJ993" s="20" t="s">
        <v>80</v>
      </c>
      <c r="BK993" s="219">
        <f>ROUND(I993*H993,2)</f>
        <v>0</v>
      </c>
      <c r="BL993" s="20" t="s">
        <v>147</v>
      </c>
      <c r="BM993" s="218" t="s">
        <v>1908</v>
      </c>
    </row>
    <row r="994" s="2" customFormat="1">
      <c r="A994" s="41"/>
      <c r="B994" s="42"/>
      <c r="C994" s="43"/>
      <c r="D994" s="220" t="s">
        <v>137</v>
      </c>
      <c r="E994" s="43"/>
      <c r="F994" s="221" t="s">
        <v>1907</v>
      </c>
      <c r="G994" s="43"/>
      <c r="H994" s="43"/>
      <c r="I994" s="222"/>
      <c r="J994" s="43"/>
      <c r="K994" s="43"/>
      <c r="L994" s="47"/>
      <c r="M994" s="223"/>
      <c r="N994" s="22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137</v>
      </c>
      <c r="AU994" s="20" t="s">
        <v>82</v>
      </c>
    </row>
    <row r="995" s="13" customFormat="1">
      <c r="A995" s="13"/>
      <c r="B995" s="227"/>
      <c r="C995" s="228"/>
      <c r="D995" s="220" t="s">
        <v>141</v>
      </c>
      <c r="E995" s="229" t="s">
        <v>19</v>
      </c>
      <c r="F995" s="230" t="s">
        <v>881</v>
      </c>
      <c r="G995" s="228"/>
      <c r="H995" s="229" t="s">
        <v>19</v>
      </c>
      <c r="I995" s="231"/>
      <c r="J995" s="228"/>
      <c r="K995" s="228"/>
      <c r="L995" s="232"/>
      <c r="M995" s="233"/>
      <c r="N995" s="234"/>
      <c r="O995" s="234"/>
      <c r="P995" s="234"/>
      <c r="Q995" s="234"/>
      <c r="R995" s="234"/>
      <c r="S995" s="234"/>
      <c r="T995" s="235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6" t="s">
        <v>141</v>
      </c>
      <c r="AU995" s="236" t="s">
        <v>82</v>
      </c>
      <c r="AV995" s="13" t="s">
        <v>80</v>
      </c>
      <c r="AW995" s="13" t="s">
        <v>33</v>
      </c>
      <c r="AX995" s="13" t="s">
        <v>72</v>
      </c>
      <c r="AY995" s="236" t="s">
        <v>128</v>
      </c>
    </row>
    <row r="996" s="14" customFormat="1">
      <c r="A996" s="14"/>
      <c r="B996" s="237"/>
      <c r="C996" s="238"/>
      <c r="D996" s="220" t="s">
        <v>141</v>
      </c>
      <c r="E996" s="239" t="s">
        <v>19</v>
      </c>
      <c r="F996" s="240" t="s">
        <v>251</v>
      </c>
      <c r="G996" s="238"/>
      <c r="H996" s="241">
        <v>10</v>
      </c>
      <c r="I996" s="242"/>
      <c r="J996" s="238"/>
      <c r="K996" s="238"/>
      <c r="L996" s="243"/>
      <c r="M996" s="244"/>
      <c r="N996" s="245"/>
      <c r="O996" s="245"/>
      <c r="P996" s="245"/>
      <c r="Q996" s="245"/>
      <c r="R996" s="245"/>
      <c r="S996" s="245"/>
      <c r="T996" s="246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7" t="s">
        <v>141</v>
      </c>
      <c r="AU996" s="247" t="s">
        <v>82</v>
      </c>
      <c r="AV996" s="14" t="s">
        <v>82</v>
      </c>
      <c r="AW996" s="14" t="s">
        <v>33</v>
      </c>
      <c r="AX996" s="14" t="s">
        <v>80</v>
      </c>
      <c r="AY996" s="247" t="s">
        <v>128</v>
      </c>
    </row>
    <row r="997" s="2" customFormat="1" ht="16.5" customHeight="1">
      <c r="A997" s="41"/>
      <c r="B997" s="42"/>
      <c r="C997" s="270" t="s">
        <v>1909</v>
      </c>
      <c r="D997" s="270" t="s">
        <v>387</v>
      </c>
      <c r="E997" s="271" t="s">
        <v>1910</v>
      </c>
      <c r="F997" s="272" t="s">
        <v>1911</v>
      </c>
      <c r="G997" s="273" t="s">
        <v>134</v>
      </c>
      <c r="H997" s="274">
        <v>84</v>
      </c>
      <c r="I997" s="275"/>
      <c r="J997" s="276">
        <f>ROUND(I997*H997,2)</f>
        <v>0</v>
      </c>
      <c r="K997" s="272" t="s">
        <v>135</v>
      </c>
      <c r="L997" s="277"/>
      <c r="M997" s="278" t="s">
        <v>19</v>
      </c>
      <c r="N997" s="279" t="s">
        <v>43</v>
      </c>
      <c r="O997" s="87"/>
      <c r="P997" s="216">
        <f>O997*H997</f>
        <v>0</v>
      </c>
      <c r="Q997" s="216">
        <v>6.9999999999999994E-05</v>
      </c>
      <c r="R997" s="216">
        <f>Q997*H997</f>
        <v>0.0058799999999999998</v>
      </c>
      <c r="S997" s="216">
        <v>0</v>
      </c>
      <c r="T997" s="217">
        <f>S997*H997</f>
        <v>0</v>
      </c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R997" s="218" t="s">
        <v>390</v>
      </c>
      <c r="AT997" s="218" t="s">
        <v>387</v>
      </c>
      <c r="AU997" s="218" t="s">
        <v>82</v>
      </c>
      <c r="AY997" s="20" t="s">
        <v>128</v>
      </c>
      <c r="BE997" s="219">
        <f>IF(N997="základní",J997,0)</f>
        <v>0</v>
      </c>
      <c r="BF997" s="219">
        <f>IF(N997="snížená",J997,0)</f>
        <v>0</v>
      </c>
      <c r="BG997" s="219">
        <f>IF(N997="zákl. přenesená",J997,0)</f>
        <v>0</v>
      </c>
      <c r="BH997" s="219">
        <f>IF(N997="sníž. přenesená",J997,0)</f>
        <v>0</v>
      </c>
      <c r="BI997" s="219">
        <f>IF(N997="nulová",J997,0)</f>
        <v>0</v>
      </c>
      <c r="BJ997" s="20" t="s">
        <v>80</v>
      </c>
      <c r="BK997" s="219">
        <f>ROUND(I997*H997,2)</f>
        <v>0</v>
      </c>
      <c r="BL997" s="20" t="s">
        <v>147</v>
      </c>
      <c r="BM997" s="218" t="s">
        <v>1912</v>
      </c>
    </row>
    <row r="998" s="2" customFormat="1">
      <c r="A998" s="41"/>
      <c r="B998" s="42"/>
      <c r="C998" s="43"/>
      <c r="D998" s="220" t="s">
        <v>137</v>
      </c>
      <c r="E998" s="43"/>
      <c r="F998" s="221" t="s">
        <v>1911</v>
      </c>
      <c r="G998" s="43"/>
      <c r="H998" s="43"/>
      <c r="I998" s="222"/>
      <c r="J998" s="43"/>
      <c r="K998" s="43"/>
      <c r="L998" s="47"/>
      <c r="M998" s="223"/>
      <c r="N998" s="224"/>
      <c r="O998" s="87"/>
      <c r="P998" s="87"/>
      <c r="Q998" s="87"/>
      <c r="R998" s="87"/>
      <c r="S998" s="87"/>
      <c r="T998" s="88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T998" s="20" t="s">
        <v>137</v>
      </c>
      <c r="AU998" s="20" t="s">
        <v>82</v>
      </c>
    </row>
    <row r="999" s="13" customFormat="1">
      <c r="A999" s="13"/>
      <c r="B999" s="227"/>
      <c r="C999" s="228"/>
      <c r="D999" s="220" t="s">
        <v>141</v>
      </c>
      <c r="E999" s="229" t="s">
        <v>19</v>
      </c>
      <c r="F999" s="230" t="s">
        <v>881</v>
      </c>
      <c r="G999" s="228"/>
      <c r="H999" s="229" t="s">
        <v>19</v>
      </c>
      <c r="I999" s="231"/>
      <c r="J999" s="228"/>
      <c r="K999" s="228"/>
      <c r="L999" s="232"/>
      <c r="M999" s="233"/>
      <c r="N999" s="234"/>
      <c r="O999" s="234"/>
      <c r="P999" s="234"/>
      <c r="Q999" s="234"/>
      <c r="R999" s="234"/>
      <c r="S999" s="234"/>
      <c r="T999" s="23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6" t="s">
        <v>141</v>
      </c>
      <c r="AU999" s="236" t="s">
        <v>82</v>
      </c>
      <c r="AV999" s="13" t="s">
        <v>80</v>
      </c>
      <c r="AW999" s="13" t="s">
        <v>33</v>
      </c>
      <c r="AX999" s="13" t="s">
        <v>72</v>
      </c>
      <c r="AY999" s="236" t="s">
        <v>128</v>
      </c>
    </row>
    <row r="1000" s="14" customFormat="1">
      <c r="A1000" s="14"/>
      <c r="B1000" s="237"/>
      <c r="C1000" s="238"/>
      <c r="D1000" s="220" t="s">
        <v>141</v>
      </c>
      <c r="E1000" s="239" t="s">
        <v>19</v>
      </c>
      <c r="F1000" s="240" t="s">
        <v>145</v>
      </c>
      <c r="G1000" s="238"/>
      <c r="H1000" s="241">
        <v>18</v>
      </c>
      <c r="I1000" s="242"/>
      <c r="J1000" s="238"/>
      <c r="K1000" s="238"/>
      <c r="L1000" s="243"/>
      <c r="M1000" s="244"/>
      <c r="N1000" s="245"/>
      <c r="O1000" s="245"/>
      <c r="P1000" s="245"/>
      <c r="Q1000" s="245"/>
      <c r="R1000" s="245"/>
      <c r="S1000" s="245"/>
      <c r="T1000" s="24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7" t="s">
        <v>141</v>
      </c>
      <c r="AU1000" s="247" t="s">
        <v>82</v>
      </c>
      <c r="AV1000" s="14" t="s">
        <v>82</v>
      </c>
      <c r="AW1000" s="14" t="s">
        <v>33</v>
      </c>
      <c r="AX1000" s="14" t="s">
        <v>72</v>
      </c>
      <c r="AY1000" s="247" t="s">
        <v>128</v>
      </c>
    </row>
    <row r="1001" s="13" customFormat="1">
      <c r="A1001" s="13"/>
      <c r="B1001" s="227"/>
      <c r="C1001" s="228"/>
      <c r="D1001" s="220" t="s">
        <v>141</v>
      </c>
      <c r="E1001" s="229" t="s">
        <v>19</v>
      </c>
      <c r="F1001" s="230" t="s">
        <v>889</v>
      </c>
      <c r="G1001" s="228"/>
      <c r="H1001" s="229" t="s">
        <v>19</v>
      </c>
      <c r="I1001" s="231"/>
      <c r="J1001" s="228"/>
      <c r="K1001" s="228"/>
      <c r="L1001" s="232"/>
      <c r="M1001" s="233"/>
      <c r="N1001" s="234"/>
      <c r="O1001" s="234"/>
      <c r="P1001" s="234"/>
      <c r="Q1001" s="234"/>
      <c r="R1001" s="234"/>
      <c r="S1001" s="234"/>
      <c r="T1001" s="235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6" t="s">
        <v>141</v>
      </c>
      <c r="AU1001" s="236" t="s">
        <v>82</v>
      </c>
      <c r="AV1001" s="13" t="s">
        <v>80</v>
      </c>
      <c r="AW1001" s="13" t="s">
        <v>33</v>
      </c>
      <c r="AX1001" s="13" t="s">
        <v>72</v>
      </c>
      <c r="AY1001" s="236" t="s">
        <v>128</v>
      </c>
    </row>
    <row r="1002" s="14" customFormat="1">
      <c r="A1002" s="14"/>
      <c r="B1002" s="237"/>
      <c r="C1002" s="238"/>
      <c r="D1002" s="220" t="s">
        <v>141</v>
      </c>
      <c r="E1002" s="239" t="s">
        <v>19</v>
      </c>
      <c r="F1002" s="240" t="s">
        <v>660</v>
      </c>
      <c r="G1002" s="238"/>
      <c r="H1002" s="241">
        <v>66</v>
      </c>
      <c r="I1002" s="242"/>
      <c r="J1002" s="238"/>
      <c r="K1002" s="238"/>
      <c r="L1002" s="243"/>
      <c r="M1002" s="244"/>
      <c r="N1002" s="245"/>
      <c r="O1002" s="245"/>
      <c r="P1002" s="245"/>
      <c r="Q1002" s="245"/>
      <c r="R1002" s="245"/>
      <c r="S1002" s="245"/>
      <c r="T1002" s="246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7" t="s">
        <v>141</v>
      </c>
      <c r="AU1002" s="247" t="s">
        <v>82</v>
      </c>
      <c r="AV1002" s="14" t="s">
        <v>82</v>
      </c>
      <c r="AW1002" s="14" t="s">
        <v>33</v>
      </c>
      <c r="AX1002" s="14" t="s">
        <v>72</v>
      </c>
      <c r="AY1002" s="247" t="s">
        <v>128</v>
      </c>
    </row>
    <row r="1003" s="15" customFormat="1">
      <c r="A1003" s="15"/>
      <c r="B1003" s="248"/>
      <c r="C1003" s="249"/>
      <c r="D1003" s="220" t="s">
        <v>141</v>
      </c>
      <c r="E1003" s="250" t="s">
        <v>19</v>
      </c>
      <c r="F1003" s="251" t="s">
        <v>150</v>
      </c>
      <c r="G1003" s="249"/>
      <c r="H1003" s="252">
        <v>84</v>
      </c>
      <c r="I1003" s="253"/>
      <c r="J1003" s="249"/>
      <c r="K1003" s="249"/>
      <c r="L1003" s="254"/>
      <c r="M1003" s="255"/>
      <c r="N1003" s="256"/>
      <c r="O1003" s="256"/>
      <c r="P1003" s="256"/>
      <c r="Q1003" s="256"/>
      <c r="R1003" s="256"/>
      <c r="S1003" s="256"/>
      <c r="T1003" s="257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58" t="s">
        <v>141</v>
      </c>
      <c r="AU1003" s="258" t="s">
        <v>82</v>
      </c>
      <c r="AV1003" s="15" t="s">
        <v>129</v>
      </c>
      <c r="AW1003" s="15" t="s">
        <v>33</v>
      </c>
      <c r="AX1003" s="15" t="s">
        <v>80</v>
      </c>
      <c r="AY1003" s="258" t="s">
        <v>128</v>
      </c>
    </row>
    <row r="1004" s="2" customFormat="1" ht="16.5" customHeight="1">
      <c r="A1004" s="41"/>
      <c r="B1004" s="42"/>
      <c r="C1004" s="270" t="s">
        <v>1913</v>
      </c>
      <c r="D1004" s="270" t="s">
        <v>387</v>
      </c>
      <c r="E1004" s="271" t="s">
        <v>1914</v>
      </c>
      <c r="F1004" s="272" t="s">
        <v>1915</v>
      </c>
      <c r="G1004" s="273" t="s">
        <v>134</v>
      </c>
      <c r="H1004" s="274">
        <v>9</v>
      </c>
      <c r="I1004" s="275"/>
      <c r="J1004" s="276">
        <f>ROUND(I1004*H1004,2)</f>
        <v>0</v>
      </c>
      <c r="K1004" s="272" t="s">
        <v>135</v>
      </c>
      <c r="L1004" s="277"/>
      <c r="M1004" s="278" t="s">
        <v>19</v>
      </c>
      <c r="N1004" s="279" t="s">
        <v>43</v>
      </c>
      <c r="O1004" s="87"/>
      <c r="P1004" s="216">
        <f>O1004*H1004</f>
        <v>0</v>
      </c>
      <c r="Q1004" s="216">
        <v>0.00010000000000000001</v>
      </c>
      <c r="R1004" s="216">
        <f>Q1004*H1004</f>
        <v>0.00090000000000000008</v>
      </c>
      <c r="S1004" s="216">
        <v>0</v>
      </c>
      <c r="T1004" s="217">
        <f>S1004*H1004</f>
        <v>0</v>
      </c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R1004" s="218" t="s">
        <v>390</v>
      </c>
      <c r="AT1004" s="218" t="s">
        <v>387</v>
      </c>
      <c r="AU1004" s="218" t="s">
        <v>82</v>
      </c>
      <c r="AY1004" s="20" t="s">
        <v>128</v>
      </c>
      <c r="BE1004" s="219">
        <f>IF(N1004="základní",J1004,0)</f>
        <v>0</v>
      </c>
      <c r="BF1004" s="219">
        <f>IF(N1004="snížená",J1004,0)</f>
        <v>0</v>
      </c>
      <c r="BG1004" s="219">
        <f>IF(N1004="zákl. přenesená",J1004,0)</f>
        <v>0</v>
      </c>
      <c r="BH1004" s="219">
        <f>IF(N1004="sníž. přenesená",J1004,0)</f>
        <v>0</v>
      </c>
      <c r="BI1004" s="219">
        <f>IF(N1004="nulová",J1004,0)</f>
        <v>0</v>
      </c>
      <c r="BJ1004" s="20" t="s">
        <v>80</v>
      </c>
      <c r="BK1004" s="219">
        <f>ROUND(I1004*H1004,2)</f>
        <v>0</v>
      </c>
      <c r="BL1004" s="20" t="s">
        <v>147</v>
      </c>
      <c r="BM1004" s="218" t="s">
        <v>1916</v>
      </c>
    </row>
    <row r="1005" s="2" customFormat="1">
      <c r="A1005" s="41"/>
      <c r="B1005" s="42"/>
      <c r="C1005" s="43"/>
      <c r="D1005" s="220" t="s">
        <v>137</v>
      </c>
      <c r="E1005" s="43"/>
      <c r="F1005" s="221" t="s">
        <v>1915</v>
      </c>
      <c r="G1005" s="43"/>
      <c r="H1005" s="43"/>
      <c r="I1005" s="222"/>
      <c r="J1005" s="43"/>
      <c r="K1005" s="43"/>
      <c r="L1005" s="47"/>
      <c r="M1005" s="223"/>
      <c r="N1005" s="224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T1005" s="20" t="s">
        <v>137</v>
      </c>
      <c r="AU1005" s="20" t="s">
        <v>82</v>
      </c>
    </row>
    <row r="1006" s="13" customFormat="1">
      <c r="A1006" s="13"/>
      <c r="B1006" s="227"/>
      <c r="C1006" s="228"/>
      <c r="D1006" s="220" t="s">
        <v>141</v>
      </c>
      <c r="E1006" s="229" t="s">
        <v>19</v>
      </c>
      <c r="F1006" s="230" t="s">
        <v>881</v>
      </c>
      <c r="G1006" s="228"/>
      <c r="H1006" s="229" t="s">
        <v>19</v>
      </c>
      <c r="I1006" s="231"/>
      <c r="J1006" s="228"/>
      <c r="K1006" s="228"/>
      <c r="L1006" s="232"/>
      <c r="M1006" s="233"/>
      <c r="N1006" s="234"/>
      <c r="O1006" s="234"/>
      <c r="P1006" s="234"/>
      <c r="Q1006" s="234"/>
      <c r="R1006" s="234"/>
      <c r="S1006" s="234"/>
      <c r="T1006" s="235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6" t="s">
        <v>141</v>
      </c>
      <c r="AU1006" s="236" t="s">
        <v>82</v>
      </c>
      <c r="AV1006" s="13" t="s">
        <v>80</v>
      </c>
      <c r="AW1006" s="13" t="s">
        <v>33</v>
      </c>
      <c r="AX1006" s="13" t="s">
        <v>72</v>
      </c>
      <c r="AY1006" s="236" t="s">
        <v>128</v>
      </c>
    </row>
    <row r="1007" s="14" customFormat="1">
      <c r="A1007" s="14"/>
      <c r="B1007" s="237"/>
      <c r="C1007" s="238"/>
      <c r="D1007" s="220" t="s">
        <v>141</v>
      </c>
      <c r="E1007" s="239" t="s">
        <v>19</v>
      </c>
      <c r="F1007" s="240" t="s">
        <v>245</v>
      </c>
      <c r="G1007" s="238"/>
      <c r="H1007" s="241">
        <v>9</v>
      </c>
      <c r="I1007" s="242"/>
      <c r="J1007" s="238"/>
      <c r="K1007" s="238"/>
      <c r="L1007" s="243"/>
      <c r="M1007" s="244"/>
      <c r="N1007" s="245"/>
      <c r="O1007" s="245"/>
      <c r="P1007" s="245"/>
      <c r="Q1007" s="245"/>
      <c r="R1007" s="245"/>
      <c r="S1007" s="245"/>
      <c r="T1007" s="24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7" t="s">
        <v>141</v>
      </c>
      <c r="AU1007" s="247" t="s">
        <v>82</v>
      </c>
      <c r="AV1007" s="14" t="s">
        <v>82</v>
      </c>
      <c r="AW1007" s="14" t="s">
        <v>33</v>
      </c>
      <c r="AX1007" s="14" t="s">
        <v>80</v>
      </c>
      <c r="AY1007" s="247" t="s">
        <v>128</v>
      </c>
    </row>
    <row r="1008" s="2" customFormat="1" ht="16.5" customHeight="1">
      <c r="A1008" s="41"/>
      <c r="B1008" s="42"/>
      <c r="C1008" s="270" t="s">
        <v>1917</v>
      </c>
      <c r="D1008" s="270" t="s">
        <v>387</v>
      </c>
      <c r="E1008" s="271" t="s">
        <v>1918</v>
      </c>
      <c r="F1008" s="272" t="s">
        <v>1919</v>
      </c>
      <c r="G1008" s="273" t="s">
        <v>134</v>
      </c>
      <c r="H1008" s="274">
        <v>48</v>
      </c>
      <c r="I1008" s="275"/>
      <c r="J1008" s="276">
        <f>ROUND(I1008*H1008,2)</f>
        <v>0</v>
      </c>
      <c r="K1008" s="272" t="s">
        <v>135</v>
      </c>
      <c r="L1008" s="277"/>
      <c r="M1008" s="278" t="s">
        <v>19</v>
      </c>
      <c r="N1008" s="279" t="s">
        <v>43</v>
      </c>
      <c r="O1008" s="87"/>
      <c r="P1008" s="216">
        <f>O1008*H1008</f>
        <v>0</v>
      </c>
      <c r="Q1008" s="216">
        <v>9.0000000000000006E-05</v>
      </c>
      <c r="R1008" s="216">
        <f>Q1008*H1008</f>
        <v>0.0043200000000000001</v>
      </c>
      <c r="S1008" s="216">
        <v>0</v>
      </c>
      <c r="T1008" s="217">
        <f>S1008*H1008</f>
        <v>0</v>
      </c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R1008" s="218" t="s">
        <v>390</v>
      </c>
      <c r="AT1008" s="218" t="s">
        <v>387</v>
      </c>
      <c r="AU1008" s="218" t="s">
        <v>82</v>
      </c>
      <c r="AY1008" s="20" t="s">
        <v>128</v>
      </c>
      <c r="BE1008" s="219">
        <f>IF(N1008="základní",J1008,0)</f>
        <v>0</v>
      </c>
      <c r="BF1008" s="219">
        <f>IF(N1008="snížená",J1008,0)</f>
        <v>0</v>
      </c>
      <c r="BG1008" s="219">
        <f>IF(N1008="zákl. přenesená",J1008,0)</f>
        <v>0</v>
      </c>
      <c r="BH1008" s="219">
        <f>IF(N1008="sníž. přenesená",J1008,0)</f>
        <v>0</v>
      </c>
      <c r="BI1008" s="219">
        <f>IF(N1008="nulová",J1008,0)</f>
        <v>0</v>
      </c>
      <c r="BJ1008" s="20" t="s">
        <v>80</v>
      </c>
      <c r="BK1008" s="219">
        <f>ROUND(I1008*H1008,2)</f>
        <v>0</v>
      </c>
      <c r="BL1008" s="20" t="s">
        <v>147</v>
      </c>
      <c r="BM1008" s="218" t="s">
        <v>1920</v>
      </c>
    </row>
    <row r="1009" s="2" customFormat="1">
      <c r="A1009" s="41"/>
      <c r="B1009" s="42"/>
      <c r="C1009" s="43"/>
      <c r="D1009" s="220" t="s">
        <v>137</v>
      </c>
      <c r="E1009" s="43"/>
      <c r="F1009" s="221" t="s">
        <v>1919</v>
      </c>
      <c r="G1009" s="43"/>
      <c r="H1009" s="43"/>
      <c r="I1009" s="222"/>
      <c r="J1009" s="43"/>
      <c r="K1009" s="43"/>
      <c r="L1009" s="47"/>
      <c r="M1009" s="223"/>
      <c r="N1009" s="224"/>
      <c r="O1009" s="87"/>
      <c r="P1009" s="87"/>
      <c r="Q1009" s="87"/>
      <c r="R1009" s="87"/>
      <c r="S1009" s="87"/>
      <c r="T1009" s="88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T1009" s="20" t="s">
        <v>137</v>
      </c>
      <c r="AU1009" s="20" t="s">
        <v>82</v>
      </c>
    </row>
    <row r="1010" s="13" customFormat="1">
      <c r="A1010" s="13"/>
      <c r="B1010" s="227"/>
      <c r="C1010" s="228"/>
      <c r="D1010" s="220" t="s">
        <v>141</v>
      </c>
      <c r="E1010" s="229" t="s">
        <v>19</v>
      </c>
      <c r="F1010" s="230" t="s">
        <v>889</v>
      </c>
      <c r="G1010" s="228"/>
      <c r="H1010" s="229" t="s">
        <v>19</v>
      </c>
      <c r="I1010" s="231"/>
      <c r="J1010" s="228"/>
      <c r="K1010" s="228"/>
      <c r="L1010" s="232"/>
      <c r="M1010" s="233"/>
      <c r="N1010" s="234"/>
      <c r="O1010" s="234"/>
      <c r="P1010" s="234"/>
      <c r="Q1010" s="234"/>
      <c r="R1010" s="234"/>
      <c r="S1010" s="234"/>
      <c r="T1010" s="235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6" t="s">
        <v>141</v>
      </c>
      <c r="AU1010" s="236" t="s">
        <v>82</v>
      </c>
      <c r="AV1010" s="13" t="s">
        <v>80</v>
      </c>
      <c r="AW1010" s="13" t="s">
        <v>33</v>
      </c>
      <c r="AX1010" s="13" t="s">
        <v>72</v>
      </c>
      <c r="AY1010" s="236" t="s">
        <v>128</v>
      </c>
    </row>
    <row r="1011" s="14" customFormat="1">
      <c r="A1011" s="14"/>
      <c r="B1011" s="237"/>
      <c r="C1011" s="238"/>
      <c r="D1011" s="220" t="s">
        <v>141</v>
      </c>
      <c r="E1011" s="239" t="s">
        <v>19</v>
      </c>
      <c r="F1011" s="240" t="s">
        <v>224</v>
      </c>
      <c r="G1011" s="238"/>
      <c r="H1011" s="241">
        <v>8</v>
      </c>
      <c r="I1011" s="242"/>
      <c r="J1011" s="238"/>
      <c r="K1011" s="238"/>
      <c r="L1011" s="243"/>
      <c r="M1011" s="244"/>
      <c r="N1011" s="245"/>
      <c r="O1011" s="245"/>
      <c r="P1011" s="245"/>
      <c r="Q1011" s="245"/>
      <c r="R1011" s="245"/>
      <c r="S1011" s="245"/>
      <c r="T1011" s="246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7" t="s">
        <v>141</v>
      </c>
      <c r="AU1011" s="247" t="s">
        <v>82</v>
      </c>
      <c r="AV1011" s="14" t="s">
        <v>82</v>
      </c>
      <c r="AW1011" s="14" t="s">
        <v>33</v>
      </c>
      <c r="AX1011" s="14" t="s">
        <v>72</v>
      </c>
      <c r="AY1011" s="247" t="s">
        <v>128</v>
      </c>
    </row>
    <row r="1012" s="13" customFormat="1">
      <c r="A1012" s="13"/>
      <c r="B1012" s="227"/>
      <c r="C1012" s="228"/>
      <c r="D1012" s="220" t="s">
        <v>141</v>
      </c>
      <c r="E1012" s="229" t="s">
        <v>19</v>
      </c>
      <c r="F1012" s="230" t="s">
        <v>891</v>
      </c>
      <c r="G1012" s="228"/>
      <c r="H1012" s="229" t="s">
        <v>19</v>
      </c>
      <c r="I1012" s="231"/>
      <c r="J1012" s="228"/>
      <c r="K1012" s="228"/>
      <c r="L1012" s="232"/>
      <c r="M1012" s="233"/>
      <c r="N1012" s="234"/>
      <c r="O1012" s="234"/>
      <c r="P1012" s="234"/>
      <c r="Q1012" s="234"/>
      <c r="R1012" s="234"/>
      <c r="S1012" s="234"/>
      <c r="T1012" s="23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6" t="s">
        <v>141</v>
      </c>
      <c r="AU1012" s="236" t="s">
        <v>82</v>
      </c>
      <c r="AV1012" s="13" t="s">
        <v>80</v>
      </c>
      <c r="AW1012" s="13" t="s">
        <v>33</v>
      </c>
      <c r="AX1012" s="13" t="s">
        <v>72</v>
      </c>
      <c r="AY1012" s="236" t="s">
        <v>128</v>
      </c>
    </row>
    <row r="1013" s="14" customFormat="1">
      <c r="A1013" s="14"/>
      <c r="B1013" s="237"/>
      <c r="C1013" s="238"/>
      <c r="D1013" s="220" t="s">
        <v>141</v>
      </c>
      <c r="E1013" s="239" t="s">
        <v>19</v>
      </c>
      <c r="F1013" s="240" t="s">
        <v>458</v>
      </c>
      <c r="G1013" s="238"/>
      <c r="H1013" s="241">
        <v>37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7" t="s">
        <v>141</v>
      </c>
      <c r="AU1013" s="247" t="s">
        <v>82</v>
      </c>
      <c r="AV1013" s="14" t="s">
        <v>82</v>
      </c>
      <c r="AW1013" s="14" t="s">
        <v>33</v>
      </c>
      <c r="AX1013" s="14" t="s">
        <v>72</v>
      </c>
      <c r="AY1013" s="247" t="s">
        <v>128</v>
      </c>
    </row>
    <row r="1014" s="13" customFormat="1">
      <c r="A1014" s="13"/>
      <c r="B1014" s="227"/>
      <c r="C1014" s="228"/>
      <c r="D1014" s="220" t="s">
        <v>141</v>
      </c>
      <c r="E1014" s="229" t="s">
        <v>19</v>
      </c>
      <c r="F1014" s="230" t="s">
        <v>1222</v>
      </c>
      <c r="G1014" s="228"/>
      <c r="H1014" s="229" t="s">
        <v>19</v>
      </c>
      <c r="I1014" s="231"/>
      <c r="J1014" s="228"/>
      <c r="K1014" s="228"/>
      <c r="L1014" s="232"/>
      <c r="M1014" s="233"/>
      <c r="N1014" s="234"/>
      <c r="O1014" s="234"/>
      <c r="P1014" s="234"/>
      <c r="Q1014" s="234"/>
      <c r="R1014" s="234"/>
      <c r="S1014" s="234"/>
      <c r="T1014" s="235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6" t="s">
        <v>141</v>
      </c>
      <c r="AU1014" s="236" t="s">
        <v>82</v>
      </c>
      <c r="AV1014" s="13" t="s">
        <v>80</v>
      </c>
      <c r="AW1014" s="13" t="s">
        <v>33</v>
      </c>
      <c r="AX1014" s="13" t="s">
        <v>72</v>
      </c>
      <c r="AY1014" s="236" t="s">
        <v>128</v>
      </c>
    </row>
    <row r="1015" s="14" customFormat="1">
      <c r="A1015" s="14"/>
      <c r="B1015" s="237"/>
      <c r="C1015" s="238"/>
      <c r="D1015" s="220" t="s">
        <v>141</v>
      </c>
      <c r="E1015" s="239" t="s">
        <v>19</v>
      </c>
      <c r="F1015" s="240" t="s">
        <v>162</v>
      </c>
      <c r="G1015" s="238"/>
      <c r="H1015" s="241">
        <v>3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7" t="s">
        <v>141</v>
      </c>
      <c r="AU1015" s="247" t="s">
        <v>82</v>
      </c>
      <c r="AV1015" s="14" t="s">
        <v>82</v>
      </c>
      <c r="AW1015" s="14" t="s">
        <v>33</v>
      </c>
      <c r="AX1015" s="14" t="s">
        <v>72</v>
      </c>
      <c r="AY1015" s="247" t="s">
        <v>128</v>
      </c>
    </row>
    <row r="1016" s="15" customFormat="1">
      <c r="A1016" s="15"/>
      <c r="B1016" s="248"/>
      <c r="C1016" s="249"/>
      <c r="D1016" s="220" t="s">
        <v>141</v>
      </c>
      <c r="E1016" s="250" t="s">
        <v>19</v>
      </c>
      <c r="F1016" s="251" t="s">
        <v>150</v>
      </c>
      <c r="G1016" s="249"/>
      <c r="H1016" s="252">
        <v>48</v>
      </c>
      <c r="I1016" s="253"/>
      <c r="J1016" s="249"/>
      <c r="K1016" s="249"/>
      <c r="L1016" s="254"/>
      <c r="M1016" s="255"/>
      <c r="N1016" s="256"/>
      <c r="O1016" s="256"/>
      <c r="P1016" s="256"/>
      <c r="Q1016" s="256"/>
      <c r="R1016" s="256"/>
      <c r="S1016" s="256"/>
      <c r="T1016" s="257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58" t="s">
        <v>141</v>
      </c>
      <c r="AU1016" s="258" t="s">
        <v>82</v>
      </c>
      <c r="AV1016" s="15" t="s">
        <v>129</v>
      </c>
      <c r="AW1016" s="15" t="s">
        <v>33</v>
      </c>
      <c r="AX1016" s="15" t="s">
        <v>80</v>
      </c>
      <c r="AY1016" s="258" t="s">
        <v>128</v>
      </c>
    </row>
    <row r="1017" s="2" customFormat="1" ht="16.5" customHeight="1">
      <c r="A1017" s="41"/>
      <c r="B1017" s="42"/>
      <c r="C1017" s="270" t="s">
        <v>1921</v>
      </c>
      <c r="D1017" s="270" t="s">
        <v>387</v>
      </c>
      <c r="E1017" s="271" t="s">
        <v>1922</v>
      </c>
      <c r="F1017" s="272" t="s">
        <v>1923</v>
      </c>
      <c r="G1017" s="273" t="s">
        <v>134</v>
      </c>
      <c r="H1017" s="274">
        <v>79</v>
      </c>
      <c r="I1017" s="275"/>
      <c r="J1017" s="276">
        <f>ROUND(I1017*H1017,2)</f>
        <v>0</v>
      </c>
      <c r="K1017" s="272" t="s">
        <v>135</v>
      </c>
      <c r="L1017" s="277"/>
      <c r="M1017" s="278" t="s">
        <v>19</v>
      </c>
      <c r="N1017" s="279" t="s">
        <v>43</v>
      </c>
      <c r="O1017" s="87"/>
      <c r="P1017" s="216">
        <f>O1017*H1017</f>
        <v>0</v>
      </c>
      <c r="Q1017" s="216">
        <v>0.00010000000000000001</v>
      </c>
      <c r="R1017" s="216">
        <f>Q1017*H1017</f>
        <v>0.0079000000000000008</v>
      </c>
      <c r="S1017" s="216">
        <v>0</v>
      </c>
      <c r="T1017" s="217">
        <f>S1017*H1017</f>
        <v>0</v>
      </c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R1017" s="218" t="s">
        <v>390</v>
      </c>
      <c r="AT1017" s="218" t="s">
        <v>387</v>
      </c>
      <c r="AU1017" s="218" t="s">
        <v>82</v>
      </c>
      <c r="AY1017" s="20" t="s">
        <v>128</v>
      </c>
      <c r="BE1017" s="219">
        <f>IF(N1017="základní",J1017,0)</f>
        <v>0</v>
      </c>
      <c r="BF1017" s="219">
        <f>IF(N1017="snížená",J1017,0)</f>
        <v>0</v>
      </c>
      <c r="BG1017" s="219">
        <f>IF(N1017="zákl. přenesená",J1017,0)</f>
        <v>0</v>
      </c>
      <c r="BH1017" s="219">
        <f>IF(N1017="sníž. přenesená",J1017,0)</f>
        <v>0</v>
      </c>
      <c r="BI1017" s="219">
        <f>IF(N1017="nulová",J1017,0)</f>
        <v>0</v>
      </c>
      <c r="BJ1017" s="20" t="s">
        <v>80</v>
      </c>
      <c r="BK1017" s="219">
        <f>ROUND(I1017*H1017,2)</f>
        <v>0</v>
      </c>
      <c r="BL1017" s="20" t="s">
        <v>147</v>
      </c>
      <c r="BM1017" s="218" t="s">
        <v>1924</v>
      </c>
    </row>
    <row r="1018" s="2" customFormat="1">
      <c r="A1018" s="41"/>
      <c r="B1018" s="42"/>
      <c r="C1018" s="43"/>
      <c r="D1018" s="220" t="s">
        <v>137</v>
      </c>
      <c r="E1018" s="43"/>
      <c r="F1018" s="221" t="s">
        <v>1923</v>
      </c>
      <c r="G1018" s="43"/>
      <c r="H1018" s="43"/>
      <c r="I1018" s="222"/>
      <c r="J1018" s="43"/>
      <c r="K1018" s="43"/>
      <c r="L1018" s="47"/>
      <c r="M1018" s="223"/>
      <c r="N1018" s="224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T1018" s="20" t="s">
        <v>137</v>
      </c>
      <c r="AU1018" s="20" t="s">
        <v>82</v>
      </c>
    </row>
    <row r="1019" s="13" customFormat="1">
      <c r="A1019" s="13"/>
      <c r="B1019" s="227"/>
      <c r="C1019" s="228"/>
      <c r="D1019" s="220" t="s">
        <v>141</v>
      </c>
      <c r="E1019" s="229" t="s">
        <v>19</v>
      </c>
      <c r="F1019" s="230" t="s">
        <v>881</v>
      </c>
      <c r="G1019" s="228"/>
      <c r="H1019" s="229" t="s">
        <v>19</v>
      </c>
      <c r="I1019" s="231"/>
      <c r="J1019" s="228"/>
      <c r="K1019" s="228"/>
      <c r="L1019" s="232"/>
      <c r="M1019" s="233"/>
      <c r="N1019" s="234"/>
      <c r="O1019" s="234"/>
      <c r="P1019" s="234"/>
      <c r="Q1019" s="234"/>
      <c r="R1019" s="234"/>
      <c r="S1019" s="234"/>
      <c r="T1019" s="23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6" t="s">
        <v>141</v>
      </c>
      <c r="AU1019" s="236" t="s">
        <v>82</v>
      </c>
      <c r="AV1019" s="13" t="s">
        <v>80</v>
      </c>
      <c r="AW1019" s="13" t="s">
        <v>33</v>
      </c>
      <c r="AX1019" s="13" t="s">
        <v>72</v>
      </c>
      <c r="AY1019" s="236" t="s">
        <v>128</v>
      </c>
    </row>
    <row r="1020" s="14" customFormat="1">
      <c r="A1020" s="14"/>
      <c r="B1020" s="237"/>
      <c r="C1020" s="238"/>
      <c r="D1020" s="220" t="s">
        <v>141</v>
      </c>
      <c r="E1020" s="239" t="s">
        <v>19</v>
      </c>
      <c r="F1020" s="240" t="s">
        <v>437</v>
      </c>
      <c r="G1020" s="238"/>
      <c r="H1020" s="241">
        <v>35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7" t="s">
        <v>141</v>
      </c>
      <c r="AU1020" s="247" t="s">
        <v>82</v>
      </c>
      <c r="AV1020" s="14" t="s">
        <v>82</v>
      </c>
      <c r="AW1020" s="14" t="s">
        <v>33</v>
      </c>
      <c r="AX1020" s="14" t="s">
        <v>72</v>
      </c>
      <c r="AY1020" s="247" t="s">
        <v>128</v>
      </c>
    </row>
    <row r="1021" s="13" customFormat="1">
      <c r="A1021" s="13"/>
      <c r="B1021" s="227"/>
      <c r="C1021" s="228"/>
      <c r="D1021" s="220" t="s">
        <v>141</v>
      </c>
      <c r="E1021" s="229" t="s">
        <v>19</v>
      </c>
      <c r="F1021" s="230" t="s">
        <v>889</v>
      </c>
      <c r="G1021" s="228"/>
      <c r="H1021" s="229" t="s">
        <v>19</v>
      </c>
      <c r="I1021" s="231"/>
      <c r="J1021" s="228"/>
      <c r="K1021" s="228"/>
      <c r="L1021" s="232"/>
      <c r="M1021" s="233"/>
      <c r="N1021" s="234"/>
      <c r="O1021" s="234"/>
      <c r="P1021" s="234"/>
      <c r="Q1021" s="234"/>
      <c r="R1021" s="234"/>
      <c r="S1021" s="234"/>
      <c r="T1021" s="23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6" t="s">
        <v>141</v>
      </c>
      <c r="AU1021" s="236" t="s">
        <v>82</v>
      </c>
      <c r="AV1021" s="13" t="s">
        <v>80</v>
      </c>
      <c r="AW1021" s="13" t="s">
        <v>33</v>
      </c>
      <c r="AX1021" s="13" t="s">
        <v>72</v>
      </c>
      <c r="AY1021" s="236" t="s">
        <v>128</v>
      </c>
    </row>
    <row r="1022" s="14" customFormat="1">
      <c r="A1022" s="14"/>
      <c r="B1022" s="237"/>
      <c r="C1022" s="238"/>
      <c r="D1022" s="220" t="s">
        <v>141</v>
      </c>
      <c r="E1022" s="239" t="s">
        <v>19</v>
      </c>
      <c r="F1022" s="240" t="s">
        <v>349</v>
      </c>
      <c r="G1022" s="238"/>
      <c r="H1022" s="241">
        <v>23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7" t="s">
        <v>141</v>
      </c>
      <c r="AU1022" s="247" t="s">
        <v>82</v>
      </c>
      <c r="AV1022" s="14" t="s">
        <v>82</v>
      </c>
      <c r="AW1022" s="14" t="s">
        <v>33</v>
      </c>
      <c r="AX1022" s="14" t="s">
        <v>72</v>
      </c>
      <c r="AY1022" s="247" t="s">
        <v>128</v>
      </c>
    </row>
    <row r="1023" s="13" customFormat="1">
      <c r="A1023" s="13"/>
      <c r="B1023" s="227"/>
      <c r="C1023" s="228"/>
      <c r="D1023" s="220" t="s">
        <v>141</v>
      </c>
      <c r="E1023" s="229" t="s">
        <v>19</v>
      </c>
      <c r="F1023" s="230" t="s">
        <v>891</v>
      </c>
      <c r="G1023" s="228"/>
      <c r="H1023" s="229" t="s">
        <v>19</v>
      </c>
      <c r="I1023" s="231"/>
      <c r="J1023" s="228"/>
      <c r="K1023" s="228"/>
      <c r="L1023" s="232"/>
      <c r="M1023" s="233"/>
      <c r="N1023" s="234"/>
      <c r="O1023" s="234"/>
      <c r="P1023" s="234"/>
      <c r="Q1023" s="234"/>
      <c r="R1023" s="234"/>
      <c r="S1023" s="234"/>
      <c r="T1023" s="235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6" t="s">
        <v>141</v>
      </c>
      <c r="AU1023" s="236" t="s">
        <v>82</v>
      </c>
      <c r="AV1023" s="13" t="s">
        <v>80</v>
      </c>
      <c r="AW1023" s="13" t="s">
        <v>33</v>
      </c>
      <c r="AX1023" s="13" t="s">
        <v>72</v>
      </c>
      <c r="AY1023" s="236" t="s">
        <v>128</v>
      </c>
    </row>
    <row r="1024" s="14" customFormat="1">
      <c r="A1024" s="14"/>
      <c r="B1024" s="237"/>
      <c r="C1024" s="238"/>
      <c r="D1024" s="220" t="s">
        <v>141</v>
      </c>
      <c r="E1024" s="239" t="s">
        <v>19</v>
      </c>
      <c r="F1024" s="240" t="s">
        <v>7</v>
      </c>
      <c r="G1024" s="238"/>
      <c r="H1024" s="241">
        <v>21</v>
      </c>
      <c r="I1024" s="242"/>
      <c r="J1024" s="238"/>
      <c r="K1024" s="238"/>
      <c r="L1024" s="243"/>
      <c r="M1024" s="244"/>
      <c r="N1024" s="245"/>
      <c r="O1024" s="245"/>
      <c r="P1024" s="245"/>
      <c r="Q1024" s="245"/>
      <c r="R1024" s="245"/>
      <c r="S1024" s="245"/>
      <c r="T1024" s="24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7" t="s">
        <v>141</v>
      </c>
      <c r="AU1024" s="247" t="s">
        <v>82</v>
      </c>
      <c r="AV1024" s="14" t="s">
        <v>82</v>
      </c>
      <c r="AW1024" s="14" t="s">
        <v>33</v>
      </c>
      <c r="AX1024" s="14" t="s">
        <v>72</v>
      </c>
      <c r="AY1024" s="247" t="s">
        <v>128</v>
      </c>
    </row>
    <row r="1025" s="15" customFormat="1">
      <c r="A1025" s="15"/>
      <c r="B1025" s="248"/>
      <c r="C1025" s="249"/>
      <c r="D1025" s="220" t="s">
        <v>141</v>
      </c>
      <c r="E1025" s="250" t="s">
        <v>19</v>
      </c>
      <c r="F1025" s="251" t="s">
        <v>150</v>
      </c>
      <c r="G1025" s="249"/>
      <c r="H1025" s="252">
        <v>79</v>
      </c>
      <c r="I1025" s="253"/>
      <c r="J1025" s="249"/>
      <c r="K1025" s="249"/>
      <c r="L1025" s="254"/>
      <c r="M1025" s="255"/>
      <c r="N1025" s="256"/>
      <c r="O1025" s="256"/>
      <c r="P1025" s="256"/>
      <c r="Q1025" s="256"/>
      <c r="R1025" s="256"/>
      <c r="S1025" s="256"/>
      <c r="T1025" s="257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58" t="s">
        <v>141</v>
      </c>
      <c r="AU1025" s="258" t="s">
        <v>82</v>
      </c>
      <c r="AV1025" s="15" t="s">
        <v>129</v>
      </c>
      <c r="AW1025" s="15" t="s">
        <v>33</v>
      </c>
      <c r="AX1025" s="15" t="s">
        <v>80</v>
      </c>
      <c r="AY1025" s="258" t="s">
        <v>128</v>
      </c>
    </row>
    <row r="1026" s="2" customFormat="1" ht="21.75" customHeight="1">
      <c r="A1026" s="41"/>
      <c r="B1026" s="42"/>
      <c r="C1026" s="270" t="s">
        <v>1925</v>
      </c>
      <c r="D1026" s="270" t="s">
        <v>387</v>
      </c>
      <c r="E1026" s="271" t="s">
        <v>1926</v>
      </c>
      <c r="F1026" s="272" t="s">
        <v>1927</v>
      </c>
      <c r="G1026" s="273" t="s">
        <v>134</v>
      </c>
      <c r="H1026" s="274">
        <v>57</v>
      </c>
      <c r="I1026" s="275"/>
      <c r="J1026" s="276">
        <f>ROUND(I1026*H1026,2)</f>
        <v>0</v>
      </c>
      <c r="K1026" s="272" t="s">
        <v>135</v>
      </c>
      <c r="L1026" s="277"/>
      <c r="M1026" s="278" t="s">
        <v>19</v>
      </c>
      <c r="N1026" s="279" t="s">
        <v>43</v>
      </c>
      <c r="O1026" s="87"/>
      <c r="P1026" s="216">
        <f>O1026*H1026</f>
        <v>0</v>
      </c>
      <c r="Q1026" s="216">
        <v>0.00014999999999999999</v>
      </c>
      <c r="R1026" s="216">
        <f>Q1026*H1026</f>
        <v>0.0085499999999999986</v>
      </c>
      <c r="S1026" s="216">
        <v>0</v>
      </c>
      <c r="T1026" s="217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18" t="s">
        <v>390</v>
      </c>
      <c r="AT1026" s="218" t="s">
        <v>387</v>
      </c>
      <c r="AU1026" s="218" t="s">
        <v>82</v>
      </c>
      <c r="AY1026" s="20" t="s">
        <v>128</v>
      </c>
      <c r="BE1026" s="219">
        <f>IF(N1026="základní",J1026,0)</f>
        <v>0</v>
      </c>
      <c r="BF1026" s="219">
        <f>IF(N1026="snížená",J1026,0)</f>
        <v>0</v>
      </c>
      <c r="BG1026" s="219">
        <f>IF(N1026="zákl. přenesená",J1026,0)</f>
        <v>0</v>
      </c>
      <c r="BH1026" s="219">
        <f>IF(N1026="sníž. přenesená",J1026,0)</f>
        <v>0</v>
      </c>
      <c r="BI1026" s="219">
        <f>IF(N1026="nulová",J1026,0)</f>
        <v>0</v>
      </c>
      <c r="BJ1026" s="20" t="s">
        <v>80</v>
      </c>
      <c r="BK1026" s="219">
        <f>ROUND(I1026*H1026,2)</f>
        <v>0</v>
      </c>
      <c r="BL1026" s="20" t="s">
        <v>147</v>
      </c>
      <c r="BM1026" s="218" t="s">
        <v>1928</v>
      </c>
    </row>
    <row r="1027" s="2" customFormat="1">
      <c r="A1027" s="41"/>
      <c r="B1027" s="42"/>
      <c r="C1027" s="43"/>
      <c r="D1027" s="220" t="s">
        <v>137</v>
      </c>
      <c r="E1027" s="43"/>
      <c r="F1027" s="221" t="s">
        <v>1927</v>
      </c>
      <c r="G1027" s="43"/>
      <c r="H1027" s="43"/>
      <c r="I1027" s="222"/>
      <c r="J1027" s="43"/>
      <c r="K1027" s="43"/>
      <c r="L1027" s="47"/>
      <c r="M1027" s="223"/>
      <c r="N1027" s="224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T1027" s="20" t="s">
        <v>137</v>
      </c>
      <c r="AU1027" s="20" t="s">
        <v>82</v>
      </c>
    </row>
    <row r="1028" s="13" customFormat="1">
      <c r="A1028" s="13"/>
      <c r="B1028" s="227"/>
      <c r="C1028" s="228"/>
      <c r="D1028" s="220" t="s">
        <v>141</v>
      </c>
      <c r="E1028" s="229" t="s">
        <v>19</v>
      </c>
      <c r="F1028" s="230" t="s">
        <v>889</v>
      </c>
      <c r="G1028" s="228"/>
      <c r="H1028" s="229" t="s">
        <v>19</v>
      </c>
      <c r="I1028" s="231"/>
      <c r="J1028" s="228"/>
      <c r="K1028" s="228"/>
      <c r="L1028" s="232"/>
      <c r="M1028" s="233"/>
      <c r="N1028" s="234"/>
      <c r="O1028" s="234"/>
      <c r="P1028" s="234"/>
      <c r="Q1028" s="234"/>
      <c r="R1028" s="234"/>
      <c r="S1028" s="234"/>
      <c r="T1028" s="235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6" t="s">
        <v>141</v>
      </c>
      <c r="AU1028" s="236" t="s">
        <v>82</v>
      </c>
      <c r="AV1028" s="13" t="s">
        <v>80</v>
      </c>
      <c r="AW1028" s="13" t="s">
        <v>33</v>
      </c>
      <c r="AX1028" s="13" t="s">
        <v>72</v>
      </c>
      <c r="AY1028" s="236" t="s">
        <v>128</v>
      </c>
    </row>
    <row r="1029" s="14" customFormat="1">
      <c r="A1029" s="14"/>
      <c r="B1029" s="237"/>
      <c r="C1029" s="238"/>
      <c r="D1029" s="220" t="s">
        <v>141</v>
      </c>
      <c r="E1029" s="239" t="s">
        <v>19</v>
      </c>
      <c r="F1029" s="240" t="s">
        <v>321</v>
      </c>
      <c r="G1029" s="238"/>
      <c r="H1029" s="241">
        <v>20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7" t="s">
        <v>141</v>
      </c>
      <c r="AU1029" s="247" t="s">
        <v>82</v>
      </c>
      <c r="AV1029" s="14" t="s">
        <v>82</v>
      </c>
      <c r="AW1029" s="14" t="s">
        <v>33</v>
      </c>
      <c r="AX1029" s="14" t="s">
        <v>72</v>
      </c>
      <c r="AY1029" s="247" t="s">
        <v>128</v>
      </c>
    </row>
    <row r="1030" s="13" customFormat="1">
      <c r="A1030" s="13"/>
      <c r="B1030" s="227"/>
      <c r="C1030" s="228"/>
      <c r="D1030" s="220" t="s">
        <v>141</v>
      </c>
      <c r="E1030" s="229" t="s">
        <v>19</v>
      </c>
      <c r="F1030" s="230" t="s">
        <v>1222</v>
      </c>
      <c r="G1030" s="228"/>
      <c r="H1030" s="229" t="s">
        <v>19</v>
      </c>
      <c r="I1030" s="231"/>
      <c r="J1030" s="228"/>
      <c r="K1030" s="228"/>
      <c r="L1030" s="232"/>
      <c r="M1030" s="233"/>
      <c r="N1030" s="234"/>
      <c r="O1030" s="234"/>
      <c r="P1030" s="234"/>
      <c r="Q1030" s="234"/>
      <c r="R1030" s="234"/>
      <c r="S1030" s="234"/>
      <c r="T1030" s="23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6" t="s">
        <v>141</v>
      </c>
      <c r="AU1030" s="236" t="s">
        <v>82</v>
      </c>
      <c r="AV1030" s="13" t="s">
        <v>80</v>
      </c>
      <c r="AW1030" s="13" t="s">
        <v>33</v>
      </c>
      <c r="AX1030" s="13" t="s">
        <v>72</v>
      </c>
      <c r="AY1030" s="236" t="s">
        <v>128</v>
      </c>
    </row>
    <row r="1031" s="14" customFormat="1">
      <c r="A1031" s="14"/>
      <c r="B1031" s="237"/>
      <c r="C1031" s="238"/>
      <c r="D1031" s="220" t="s">
        <v>141</v>
      </c>
      <c r="E1031" s="239" t="s">
        <v>19</v>
      </c>
      <c r="F1031" s="240" t="s">
        <v>458</v>
      </c>
      <c r="G1031" s="238"/>
      <c r="H1031" s="241">
        <v>37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7" t="s">
        <v>141</v>
      </c>
      <c r="AU1031" s="247" t="s">
        <v>82</v>
      </c>
      <c r="AV1031" s="14" t="s">
        <v>82</v>
      </c>
      <c r="AW1031" s="14" t="s">
        <v>33</v>
      </c>
      <c r="AX1031" s="14" t="s">
        <v>72</v>
      </c>
      <c r="AY1031" s="247" t="s">
        <v>128</v>
      </c>
    </row>
    <row r="1032" s="15" customFormat="1">
      <c r="A1032" s="15"/>
      <c r="B1032" s="248"/>
      <c r="C1032" s="249"/>
      <c r="D1032" s="220" t="s">
        <v>141</v>
      </c>
      <c r="E1032" s="250" t="s">
        <v>19</v>
      </c>
      <c r="F1032" s="251" t="s">
        <v>150</v>
      </c>
      <c r="G1032" s="249"/>
      <c r="H1032" s="252">
        <v>57</v>
      </c>
      <c r="I1032" s="253"/>
      <c r="J1032" s="249"/>
      <c r="K1032" s="249"/>
      <c r="L1032" s="254"/>
      <c r="M1032" s="255"/>
      <c r="N1032" s="256"/>
      <c r="O1032" s="256"/>
      <c r="P1032" s="256"/>
      <c r="Q1032" s="256"/>
      <c r="R1032" s="256"/>
      <c r="S1032" s="256"/>
      <c r="T1032" s="257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58" t="s">
        <v>141</v>
      </c>
      <c r="AU1032" s="258" t="s">
        <v>82</v>
      </c>
      <c r="AV1032" s="15" t="s">
        <v>129</v>
      </c>
      <c r="AW1032" s="15" t="s">
        <v>33</v>
      </c>
      <c r="AX1032" s="15" t="s">
        <v>80</v>
      </c>
      <c r="AY1032" s="258" t="s">
        <v>128</v>
      </c>
    </row>
    <row r="1033" s="2" customFormat="1" ht="16.5" customHeight="1">
      <c r="A1033" s="41"/>
      <c r="B1033" s="42"/>
      <c r="C1033" s="270" t="s">
        <v>1929</v>
      </c>
      <c r="D1033" s="270" t="s">
        <v>387</v>
      </c>
      <c r="E1033" s="271" t="s">
        <v>1930</v>
      </c>
      <c r="F1033" s="272" t="s">
        <v>1931</v>
      </c>
      <c r="G1033" s="273" t="s">
        <v>134</v>
      </c>
      <c r="H1033" s="274">
        <v>11</v>
      </c>
      <c r="I1033" s="275"/>
      <c r="J1033" s="276">
        <f>ROUND(I1033*H1033,2)</f>
        <v>0</v>
      </c>
      <c r="K1033" s="272" t="s">
        <v>135</v>
      </c>
      <c r="L1033" s="277"/>
      <c r="M1033" s="278" t="s">
        <v>19</v>
      </c>
      <c r="N1033" s="279" t="s">
        <v>43</v>
      </c>
      <c r="O1033" s="87"/>
      <c r="P1033" s="216">
        <f>O1033*H1033</f>
        <v>0</v>
      </c>
      <c r="Q1033" s="216">
        <v>0.00017000000000000001</v>
      </c>
      <c r="R1033" s="216">
        <f>Q1033*H1033</f>
        <v>0.0018700000000000001</v>
      </c>
      <c r="S1033" s="216">
        <v>0</v>
      </c>
      <c r="T1033" s="217">
        <f>S1033*H1033</f>
        <v>0</v>
      </c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R1033" s="218" t="s">
        <v>390</v>
      </c>
      <c r="AT1033" s="218" t="s">
        <v>387</v>
      </c>
      <c r="AU1033" s="218" t="s">
        <v>82</v>
      </c>
      <c r="AY1033" s="20" t="s">
        <v>128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20" t="s">
        <v>80</v>
      </c>
      <c r="BK1033" s="219">
        <f>ROUND(I1033*H1033,2)</f>
        <v>0</v>
      </c>
      <c r="BL1033" s="20" t="s">
        <v>147</v>
      </c>
      <c r="BM1033" s="218" t="s">
        <v>1932</v>
      </c>
    </row>
    <row r="1034" s="2" customFormat="1">
      <c r="A1034" s="41"/>
      <c r="B1034" s="42"/>
      <c r="C1034" s="43"/>
      <c r="D1034" s="220" t="s">
        <v>137</v>
      </c>
      <c r="E1034" s="43"/>
      <c r="F1034" s="221" t="s">
        <v>1931</v>
      </c>
      <c r="G1034" s="43"/>
      <c r="H1034" s="43"/>
      <c r="I1034" s="222"/>
      <c r="J1034" s="43"/>
      <c r="K1034" s="43"/>
      <c r="L1034" s="47"/>
      <c r="M1034" s="223"/>
      <c r="N1034" s="224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T1034" s="20" t="s">
        <v>137</v>
      </c>
      <c r="AU1034" s="20" t="s">
        <v>82</v>
      </c>
    </row>
    <row r="1035" s="13" customFormat="1">
      <c r="A1035" s="13"/>
      <c r="B1035" s="227"/>
      <c r="C1035" s="228"/>
      <c r="D1035" s="220" t="s">
        <v>141</v>
      </c>
      <c r="E1035" s="229" t="s">
        <v>19</v>
      </c>
      <c r="F1035" s="230" t="s">
        <v>889</v>
      </c>
      <c r="G1035" s="228"/>
      <c r="H1035" s="229" t="s">
        <v>19</v>
      </c>
      <c r="I1035" s="231"/>
      <c r="J1035" s="228"/>
      <c r="K1035" s="228"/>
      <c r="L1035" s="232"/>
      <c r="M1035" s="233"/>
      <c r="N1035" s="234"/>
      <c r="O1035" s="234"/>
      <c r="P1035" s="234"/>
      <c r="Q1035" s="234"/>
      <c r="R1035" s="234"/>
      <c r="S1035" s="234"/>
      <c r="T1035" s="23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6" t="s">
        <v>141</v>
      </c>
      <c r="AU1035" s="236" t="s">
        <v>82</v>
      </c>
      <c r="AV1035" s="13" t="s">
        <v>80</v>
      </c>
      <c r="AW1035" s="13" t="s">
        <v>33</v>
      </c>
      <c r="AX1035" s="13" t="s">
        <v>72</v>
      </c>
      <c r="AY1035" s="236" t="s">
        <v>128</v>
      </c>
    </row>
    <row r="1036" s="14" customFormat="1">
      <c r="A1036" s="14"/>
      <c r="B1036" s="237"/>
      <c r="C1036" s="238"/>
      <c r="D1036" s="220" t="s">
        <v>141</v>
      </c>
      <c r="E1036" s="239" t="s">
        <v>19</v>
      </c>
      <c r="F1036" s="240" t="s">
        <v>265</v>
      </c>
      <c r="G1036" s="238"/>
      <c r="H1036" s="241">
        <v>11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7" t="s">
        <v>141</v>
      </c>
      <c r="AU1036" s="247" t="s">
        <v>82</v>
      </c>
      <c r="AV1036" s="14" t="s">
        <v>82</v>
      </c>
      <c r="AW1036" s="14" t="s">
        <v>33</v>
      </c>
      <c r="AX1036" s="14" t="s">
        <v>80</v>
      </c>
      <c r="AY1036" s="247" t="s">
        <v>128</v>
      </c>
    </row>
    <row r="1037" s="2" customFormat="1" ht="16.5" customHeight="1">
      <c r="A1037" s="41"/>
      <c r="B1037" s="42"/>
      <c r="C1037" s="270" t="s">
        <v>1933</v>
      </c>
      <c r="D1037" s="270" t="s">
        <v>387</v>
      </c>
      <c r="E1037" s="271" t="s">
        <v>1934</v>
      </c>
      <c r="F1037" s="272" t="s">
        <v>1935</v>
      </c>
      <c r="G1037" s="273" t="s">
        <v>352</v>
      </c>
      <c r="H1037" s="274">
        <v>90.599999999999994</v>
      </c>
      <c r="I1037" s="275"/>
      <c r="J1037" s="276">
        <f>ROUND(I1037*H1037,2)</f>
        <v>0</v>
      </c>
      <c r="K1037" s="272" t="s">
        <v>135</v>
      </c>
      <c r="L1037" s="277"/>
      <c r="M1037" s="278" t="s">
        <v>19</v>
      </c>
      <c r="N1037" s="279" t="s">
        <v>43</v>
      </c>
      <c r="O1037" s="87"/>
      <c r="P1037" s="216">
        <f>O1037*H1037</f>
        <v>0</v>
      </c>
      <c r="Q1037" s="216">
        <v>0.00029</v>
      </c>
      <c r="R1037" s="216">
        <f>Q1037*H1037</f>
        <v>0.026273999999999999</v>
      </c>
      <c r="S1037" s="216">
        <v>0</v>
      </c>
      <c r="T1037" s="217">
        <f>S1037*H1037</f>
        <v>0</v>
      </c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R1037" s="218" t="s">
        <v>390</v>
      </c>
      <c r="AT1037" s="218" t="s">
        <v>387</v>
      </c>
      <c r="AU1037" s="218" t="s">
        <v>82</v>
      </c>
      <c r="AY1037" s="20" t="s">
        <v>128</v>
      </c>
      <c r="BE1037" s="219">
        <f>IF(N1037="základní",J1037,0)</f>
        <v>0</v>
      </c>
      <c r="BF1037" s="219">
        <f>IF(N1037="snížená",J1037,0)</f>
        <v>0</v>
      </c>
      <c r="BG1037" s="219">
        <f>IF(N1037="zákl. přenesená",J1037,0)</f>
        <v>0</v>
      </c>
      <c r="BH1037" s="219">
        <f>IF(N1037="sníž. přenesená",J1037,0)</f>
        <v>0</v>
      </c>
      <c r="BI1037" s="219">
        <f>IF(N1037="nulová",J1037,0)</f>
        <v>0</v>
      </c>
      <c r="BJ1037" s="20" t="s">
        <v>80</v>
      </c>
      <c r="BK1037" s="219">
        <f>ROUND(I1037*H1037,2)</f>
        <v>0</v>
      </c>
      <c r="BL1037" s="20" t="s">
        <v>147</v>
      </c>
      <c r="BM1037" s="218" t="s">
        <v>1936</v>
      </c>
    </row>
    <row r="1038" s="2" customFormat="1">
      <c r="A1038" s="41"/>
      <c r="B1038" s="42"/>
      <c r="C1038" s="43"/>
      <c r="D1038" s="220" t="s">
        <v>137</v>
      </c>
      <c r="E1038" s="43"/>
      <c r="F1038" s="221" t="s">
        <v>1935</v>
      </c>
      <c r="G1038" s="43"/>
      <c r="H1038" s="43"/>
      <c r="I1038" s="222"/>
      <c r="J1038" s="43"/>
      <c r="K1038" s="43"/>
      <c r="L1038" s="47"/>
      <c r="M1038" s="223"/>
      <c r="N1038" s="224"/>
      <c r="O1038" s="87"/>
      <c r="P1038" s="87"/>
      <c r="Q1038" s="87"/>
      <c r="R1038" s="87"/>
      <c r="S1038" s="87"/>
      <c r="T1038" s="88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T1038" s="20" t="s">
        <v>137</v>
      </c>
      <c r="AU1038" s="20" t="s">
        <v>82</v>
      </c>
    </row>
    <row r="1039" s="14" customFormat="1">
      <c r="A1039" s="14"/>
      <c r="B1039" s="237"/>
      <c r="C1039" s="238"/>
      <c r="D1039" s="220" t="s">
        <v>141</v>
      </c>
      <c r="E1039" s="239" t="s">
        <v>19</v>
      </c>
      <c r="F1039" s="240" t="s">
        <v>1937</v>
      </c>
      <c r="G1039" s="238"/>
      <c r="H1039" s="241">
        <v>90.599999999999994</v>
      </c>
      <c r="I1039" s="242"/>
      <c r="J1039" s="238"/>
      <c r="K1039" s="238"/>
      <c r="L1039" s="243"/>
      <c r="M1039" s="244"/>
      <c r="N1039" s="245"/>
      <c r="O1039" s="245"/>
      <c r="P1039" s="245"/>
      <c r="Q1039" s="245"/>
      <c r="R1039" s="245"/>
      <c r="S1039" s="245"/>
      <c r="T1039" s="24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7" t="s">
        <v>141</v>
      </c>
      <c r="AU1039" s="247" t="s">
        <v>82</v>
      </c>
      <c r="AV1039" s="14" t="s">
        <v>82</v>
      </c>
      <c r="AW1039" s="14" t="s">
        <v>33</v>
      </c>
      <c r="AX1039" s="14" t="s">
        <v>72</v>
      </c>
      <c r="AY1039" s="247" t="s">
        <v>128</v>
      </c>
    </row>
    <row r="1040" s="15" customFormat="1">
      <c r="A1040" s="15"/>
      <c r="B1040" s="248"/>
      <c r="C1040" s="249"/>
      <c r="D1040" s="220" t="s">
        <v>141</v>
      </c>
      <c r="E1040" s="250" t="s">
        <v>19</v>
      </c>
      <c r="F1040" s="251" t="s">
        <v>150</v>
      </c>
      <c r="G1040" s="249"/>
      <c r="H1040" s="252">
        <v>90.599999999999994</v>
      </c>
      <c r="I1040" s="253"/>
      <c r="J1040" s="249"/>
      <c r="K1040" s="249"/>
      <c r="L1040" s="254"/>
      <c r="M1040" s="255"/>
      <c r="N1040" s="256"/>
      <c r="O1040" s="256"/>
      <c r="P1040" s="256"/>
      <c r="Q1040" s="256"/>
      <c r="R1040" s="256"/>
      <c r="S1040" s="256"/>
      <c r="T1040" s="257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58" t="s">
        <v>141</v>
      </c>
      <c r="AU1040" s="258" t="s">
        <v>82</v>
      </c>
      <c r="AV1040" s="15" t="s">
        <v>129</v>
      </c>
      <c r="AW1040" s="15" t="s">
        <v>33</v>
      </c>
      <c r="AX1040" s="15" t="s">
        <v>80</v>
      </c>
      <c r="AY1040" s="258" t="s">
        <v>128</v>
      </c>
    </row>
    <row r="1041" s="2" customFormat="1" ht="24.15" customHeight="1">
      <c r="A1041" s="41"/>
      <c r="B1041" s="42"/>
      <c r="C1041" s="207" t="s">
        <v>1938</v>
      </c>
      <c r="D1041" s="207" t="s">
        <v>131</v>
      </c>
      <c r="E1041" s="208" t="s">
        <v>1939</v>
      </c>
      <c r="F1041" s="209" t="s">
        <v>1940</v>
      </c>
      <c r="G1041" s="210" t="s">
        <v>293</v>
      </c>
      <c r="H1041" s="211">
        <v>0.081000000000000003</v>
      </c>
      <c r="I1041" s="212"/>
      <c r="J1041" s="213">
        <f>ROUND(I1041*H1041,2)</f>
        <v>0</v>
      </c>
      <c r="K1041" s="209" t="s">
        <v>135</v>
      </c>
      <c r="L1041" s="47"/>
      <c r="M1041" s="214" t="s">
        <v>19</v>
      </c>
      <c r="N1041" s="215" t="s">
        <v>43</v>
      </c>
      <c r="O1041" s="87"/>
      <c r="P1041" s="216">
        <f>O1041*H1041</f>
        <v>0</v>
      </c>
      <c r="Q1041" s="216">
        <v>0</v>
      </c>
      <c r="R1041" s="216">
        <f>Q1041*H1041</f>
        <v>0</v>
      </c>
      <c r="S1041" s="216">
        <v>0</v>
      </c>
      <c r="T1041" s="217">
        <f>S1041*H1041</f>
        <v>0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18" t="s">
        <v>147</v>
      </c>
      <c r="AT1041" s="218" t="s">
        <v>131</v>
      </c>
      <c r="AU1041" s="218" t="s">
        <v>82</v>
      </c>
      <c r="AY1041" s="20" t="s">
        <v>128</v>
      </c>
      <c r="BE1041" s="219">
        <f>IF(N1041="základní",J1041,0)</f>
        <v>0</v>
      </c>
      <c r="BF1041" s="219">
        <f>IF(N1041="snížená",J1041,0)</f>
        <v>0</v>
      </c>
      <c r="BG1041" s="219">
        <f>IF(N1041="zákl. přenesená",J1041,0)</f>
        <v>0</v>
      </c>
      <c r="BH1041" s="219">
        <f>IF(N1041="sníž. přenesená",J1041,0)</f>
        <v>0</v>
      </c>
      <c r="BI1041" s="219">
        <f>IF(N1041="nulová",J1041,0)</f>
        <v>0</v>
      </c>
      <c r="BJ1041" s="20" t="s">
        <v>80</v>
      </c>
      <c r="BK1041" s="219">
        <f>ROUND(I1041*H1041,2)</f>
        <v>0</v>
      </c>
      <c r="BL1041" s="20" t="s">
        <v>147</v>
      </c>
      <c r="BM1041" s="218" t="s">
        <v>1941</v>
      </c>
    </row>
    <row r="1042" s="2" customFormat="1">
      <c r="A1042" s="41"/>
      <c r="B1042" s="42"/>
      <c r="C1042" s="43"/>
      <c r="D1042" s="220" t="s">
        <v>137</v>
      </c>
      <c r="E1042" s="43"/>
      <c r="F1042" s="221" t="s">
        <v>1942</v>
      </c>
      <c r="G1042" s="43"/>
      <c r="H1042" s="43"/>
      <c r="I1042" s="222"/>
      <c r="J1042" s="43"/>
      <c r="K1042" s="43"/>
      <c r="L1042" s="47"/>
      <c r="M1042" s="223"/>
      <c r="N1042" s="224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T1042" s="20" t="s">
        <v>137</v>
      </c>
      <c r="AU1042" s="20" t="s">
        <v>82</v>
      </c>
    </row>
    <row r="1043" s="2" customFormat="1">
      <c r="A1043" s="41"/>
      <c r="B1043" s="42"/>
      <c r="C1043" s="43"/>
      <c r="D1043" s="225" t="s">
        <v>139</v>
      </c>
      <c r="E1043" s="43"/>
      <c r="F1043" s="226" t="s">
        <v>1943</v>
      </c>
      <c r="G1043" s="43"/>
      <c r="H1043" s="43"/>
      <c r="I1043" s="222"/>
      <c r="J1043" s="43"/>
      <c r="K1043" s="43"/>
      <c r="L1043" s="47"/>
      <c r="M1043" s="223"/>
      <c r="N1043" s="224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20" t="s">
        <v>139</v>
      </c>
      <c r="AU1043" s="20" t="s">
        <v>82</v>
      </c>
    </row>
    <row r="1044" s="12" customFormat="1" ht="22.8" customHeight="1">
      <c r="A1044" s="12"/>
      <c r="B1044" s="191"/>
      <c r="C1044" s="192"/>
      <c r="D1044" s="193" t="s">
        <v>71</v>
      </c>
      <c r="E1044" s="205" t="s">
        <v>678</v>
      </c>
      <c r="F1044" s="205" t="s">
        <v>679</v>
      </c>
      <c r="G1044" s="192"/>
      <c r="H1044" s="192"/>
      <c r="I1044" s="195"/>
      <c r="J1044" s="206">
        <f>BK1044</f>
        <v>0</v>
      </c>
      <c r="K1044" s="192"/>
      <c r="L1044" s="197"/>
      <c r="M1044" s="198"/>
      <c r="N1044" s="199"/>
      <c r="O1044" s="199"/>
      <c r="P1044" s="200">
        <f>SUM(P1045:P1060)</f>
        <v>0</v>
      </c>
      <c r="Q1044" s="199"/>
      <c r="R1044" s="200">
        <f>SUM(R1045:R1060)</f>
        <v>0.011359999999999999</v>
      </c>
      <c r="S1044" s="199"/>
      <c r="T1044" s="201">
        <f>SUM(T1045:T1060)</f>
        <v>0</v>
      </c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R1044" s="202" t="s">
        <v>82</v>
      </c>
      <c r="AT1044" s="203" t="s">
        <v>71</v>
      </c>
      <c r="AU1044" s="203" t="s">
        <v>80</v>
      </c>
      <c r="AY1044" s="202" t="s">
        <v>128</v>
      </c>
      <c r="BK1044" s="204">
        <f>SUM(BK1045:BK1060)</f>
        <v>0</v>
      </c>
    </row>
    <row r="1045" s="2" customFormat="1" ht="33" customHeight="1">
      <c r="A1045" s="41"/>
      <c r="B1045" s="42"/>
      <c r="C1045" s="207" t="s">
        <v>1944</v>
      </c>
      <c r="D1045" s="207" t="s">
        <v>131</v>
      </c>
      <c r="E1045" s="208" t="s">
        <v>1945</v>
      </c>
      <c r="F1045" s="209" t="s">
        <v>1946</v>
      </c>
      <c r="G1045" s="210" t="s">
        <v>155</v>
      </c>
      <c r="H1045" s="211">
        <v>18</v>
      </c>
      <c r="I1045" s="212"/>
      <c r="J1045" s="213">
        <f>ROUND(I1045*H1045,2)</f>
        <v>0</v>
      </c>
      <c r="K1045" s="209" t="s">
        <v>135</v>
      </c>
      <c r="L1045" s="47"/>
      <c r="M1045" s="214" t="s">
        <v>19</v>
      </c>
      <c r="N1045" s="215" t="s">
        <v>43</v>
      </c>
      <c r="O1045" s="87"/>
      <c r="P1045" s="216">
        <f>O1045*H1045</f>
        <v>0</v>
      </c>
      <c r="Q1045" s="216">
        <v>9.0000000000000006E-05</v>
      </c>
      <c r="R1045" s="216">
        <f>Q1045*H1045</f>
        <v>0.0016200000000000001</v>
      </c>
      <c r="S1045" s="216">
        <v>0</v>
      </c>
      <c r="T1045" s="217">
        <f>S1045*H1045</f>
        <v>0</v>
      </c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R1045" s="218" t="s">
        <v>147</v>
      </c>
      <c r="AT1045" s="218" t="s">
        <v>131</v>
      </c>
      <c r="AU1045" s="218" t="s">
        <v>82</v>
      </c>
      <c r="AY1045" s="20" t="s">
        <v>128</v>
      </c>
      <c r="BE1045" s="219">
        <f>IF(N1045="základní",J1045,0)</f>
        <v>0</v>
      </c>
      <c r="BF1045" s="219">
        <f>IF(N1045="snížená",J1045,0)</f>
        <v>0</v>
      </c>
      <c r="BG1045" s="219">
        <f>IF(N1045="zákl. přenesená",J1045,0)</f>
        <v>0</v>
      </c>
      <c r="BH1045" s="219">
        <f>IF(N1045="sníž. přenesená",J1045,0)</f>
        <v>0</v>
      </c>
      <c r="BI1045" s="219">
        <f>IF(N1045="nulová",J1045,0)</f>
        <v>0</v>
      </c>
      <c r="BJ1045" s="20" t="s">
        <v>80</v>
      </c>
      <c r="BK1045" s="219">
        <f>ROUND(I1045*H1045,2)</f>
        <v>0</v>
      </c>
      <c r="BL1045" s="20" t="s">
        <v>147</v>
      </c>
      <c r="BM1045" s="218" t="s">
        <v>1947</v>
      </c>
    </row>
    <row r="1046" s="2" customFormat="1">
      <c r="A1046" s="41"/>
      <c r="B1046" s="42"/>
      <c r="C1046" s="43"/>
      <c r="D1046" s="220" t="s">
        <v>137</v>
      </c>
      <c r="E1046" s="43"/>
      <c r="F1046" s="221" t="s">
        <v>1948</v>
      </c>
      <c r="G1046" s="43"/>
      <c r="H1046" s="43"/>
      <c r="I1046" s="222"/>
      <c r="J1046" s="43"/>
      <c r="K1046" s="43"/>
      <c r="L1046" s="47"/>
      <c r="M1046" s="223"/>
      <c r="N1046" s="224"/>
      <c r="O1046" s="87"/>
      <c r="P1046" s="87"/>
      <c r="Q1046" s="87"/>
      <c r="R1046" s="87"/>
      <c r="S1046" s="87"/>
      <c r="T1046" s="88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T1046" s="20" t="s">
        <v>137</v>
      </c>
      <c r="AU1046" s="20" t="s">
        <v>82</v>
      </c>
    </row>
    <row r="1047" s="2" customFormat="1">
      <c r="A1047" s="41"/>
      <c r="B1047" s="42"/>
      <c r="C1047" s="43"/>
      <c r="D1047" s="225" t="s">
        <v>139</v>
      </c>
      <c r="E1047" s="43"/>
      <c r="F1047" s="226" t="s">
        <v>1949</v>
      </c>
      <c r="G1047" s="43"/>
      <c r="H1047" s="43"/>
      <c r="I1047" s="222"/>
      <c r="J1047" s="43"/>
      <c r="K1047" s="43"/>
      <c r="L1047" s="47"/>
      <c r="M1047" s="223"/>
      <c r="N1047" s="224"/>
      <c r="O1047" s="87"/>
      <c r="P1047" s="87"/>
      <c r="Q1047" s="87"/>
      <c r="R1047" s="87"/>
      <c r="S1047" s="87"/>
      <c r="T1047" s="88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T1047" s="20" t="s">
        <v>139</v>
      </c>
      <c r="AU1047" s="20" t="s">
        <v>82</v>
      </c>
    </row>
    <row r="1048" s="2" customFormat="1" ht="24.15" customHeight="1">
      <c r="A1048" s="41"/>
      <c r="B1048" s="42"/>
      <c r="C1048" s="207" t="s">
        <v>1950</v>
      </c>
      <c r="D1048" s="207" t="s">
        <v>131</v>
      </c>
      <c r="E1048" s="208" t="s">
        <v>1951</v>
      </c>
      <c r="F1048" s="209" t="s">
        <v>1952</v>
      </c>
      <c r="G1048" s="210" t="s">
        <v>155</v>
      </c>
      <c r="H1048" s="211">
        <v>18</v>
      </c>
      <c r="I1048" s="212"/>
      <c r="J1048" s="213">
        <f>ROUND(I1048*H1048,2)</f>
        <v>0</v>
      </c>
      <c r="K1048" s="209" t="s">
        <v>135</v>
      </c>
      <c r="L1048" s="47"/>
      <c r="M1048" s="214" t="s">
        <v>19</v>
      </c>
      <c r="N1048" s="215" t="s">
        <v>43</v>
      </c>
      <c r="O1048" s="87"/>
      <c r="P1048" s="216">
        <f>O1048*H1048</f>
        <v>0</v>
      </c>
      <c r="Q1048" s="216">
        <v>0</v>
      </c>
      <c r="R1048" s="216">
        <f>Q1048*H1048</f>
        <v>0</v>
      </c>
      <c r="S1048" s="216">
        <v>0</v>
      </c>
      <c r="T1048" s="217">
        <f>S1048*H1048</f>
        <v>0</v>
      </c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R1048" s="218" t="s">
        <v>147</v>
      </c>
      <c r="AT1048" s="218" t="s">
        <v>131</v>
      </c>
      <c r="AU1048" s="218" t="s">
        <v>82</v>
      </c>
      <c r="AY1048" s="20" t="s">
        <v>128</v>
      </c>
      <c r="BE1048" s="219">
        <f>IF(N1048="základní",J1048,0)</f>
        <v>0</v>
      </c>
      <c r="BF1048" s="219">
        <f>IF(N1048="snížená",J1048,0)</f>
        <v>0</v>
      </c>
      <c r="BG1048" s="219">
        <f>IF(N1048="zákl. přenesená",J1048,0)</f>
        <v>0</v>
      </c>
      <c r="BH1048" s="219">
        <f>IF(N1048="sníž. přenesená",J1048,0)</f>
        <v>0</v>
      </c>
      <c r="BI1048" s="219">
        <f>IF(N1048="nulová",J1048,0)</f>
        <v>0</v>
      </c>
      <c r="BJ1048" s="20" t="s">
        <v>80</v>
      </c>
      <c r="BK1048" s="219">
        <f>ROUND(I1048*H1048,2)</f>
        <v>0</v>
      </c>
      <c r="BL1048" s="20" t="s">
        <v>147</v>
      </c>
      <c r="BM1048" s="218" t="s">
        <v>1953</v>
      </c>
    </row>
    <row r="1049" s="2" customFormat="1">
      <c r="A1049" s="41"/>
      <c r="B1049" s="42"/>
      <c r="C1049" s="43"/>
      <c r="D1049" s="220" t="s">
        <v>137</v>
      </c>
      <c r="E1049" s="43"/>
      <c r="F1049" s="221" t="s">
        <v>1954</v>
      </c>
      <c r="G1049" s="43"/>
      <c r="H1049" s="43"/>
      <c r="I1049" s="222"/>
      <c r="J1049" s="43"/>
      <c r="K1049" s="43"/>
      <c r="L1049" s="47"/>
      <c r="M1049" s="223"/>
      <c r="N1049" s="224"/>
      <c r="O1049" s="87"/>
      <c r="P1049" s="87"/>
      <c r="Q1049" s="87"/>
      <c r="R1049" s="87"/>
      <c r="S1049" s="87"/>
      <c r="T1049" s="88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T1049" s="20" t="s">
        <v>137</v>
      </c>
      <c r="AU1049" s="20" t="s">
        <v>82</v>
      </c>
    </row>
    <row r="1050" s="2" customFormat="1">
      <c r="A1050" s="41"/>
      <c r="B1050" s="42"/>
      <c r="C1050" s="43"/>
      <c r="D1050" s="225" t="s">
        <v>139</v>
      </c>
      <c r="E1050" s="43"/>
      <c r="F1050" s="226" t="s">
        <v>1955</v>
      </c>
      <c r="G1050" s="43"/>
      <c r="H1050" s="43"/>
      <c r="I1050" s="222"/>
      <c r="J1050" s="43"/>
      <c r="K1050" s="43"/>
      <c r="L1050" s="47"/>
      <c r="M1050" s="223"/>
      <c r="N1050" s="224"/>
      <c r="O1050" s="87"/>
      <c r="P1050" s="87"/>
      <c r="Q1050" s="87"/>
      <c r="R1050" s="87"/>
      <c r="S1050" s="87"/>
      <c r="T1050" s="88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T1050" s="20" t="s">
        <v>139</v>
      </c>
      <c r="AU1050" s="20" t="s">
        <v>82</v>
      </c>
    </row>
    <row r="1051" s="2" customFormat="1" ht="24.15" customHeight="1">
      <c r="A1051" s="41"/>
      <c r="B1051" s="42"/>
      <c r="C1051" s="207" t="s">
        <v>1956</v>
      </c>
      <c r="D1051" s="207" t="s">
        <v>131</v>
      </c>
      <c r="E1051" s="208" t="s">
        <v>1957</v>
      </c>
      <c r="F1051" s="209" t="s">
        <v>1958</v>
      </c>
      <c r="G1051" s="210" t="s">
        <v>352</v>
      </c>
      <c r="H1051" s="211">
        <v>50</v>
      </c>
      <c r="I1051" s="212"/>
      <c r="J1051" s="213">
        <f>ROUND(I1051*H1051,2)</f>
        <v>0</v>
      </c>
      <c r="K1051" s="209" t="s">
        <v>135</v>
      </c>
      <c r="L1051" s="47"/>
      <c r="M1051" s="214" t="s">
        <v>19</v>
      </c>
      <c r="N1051" s="215" t="s">
        <v>43</v>
      </c>
      <c r="O1051" s="87"/>
      <c r="P1051" s="216">
        <f>O1051*H1051</f>
        <v>0</v>
      </c>
      <c r="Q1051" s="216">
        <v>1.0000000000000001E-05</v>
      </c>
      <c r="R1051" s="216">
        <f>Q1051*H1051</f>
        <v>0.00050000000000000001</v>
      </c>
      <c r="S1051" s="216">
        <v>0</v>
      </c>
      <c r="T1051" s="217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18" t="s">
        <v>147</v>
      </c>
      <c r="AT1051" s="218" t="s">
        <v>131</v>
      </c>
      <c r="AU1051" s="218" t="s">
        <v>82</v>
      </c>
      <c r="AY1051" s="20" t="s">
        <v>128</v>
      </c>
      <c r="BE1051" s="219">
        <f>IF(N1051="základní",J1051,0)</f>
        <v>0</v>
      </c>
      <c r="BF1051" s="219">
        <f>IF(N1051="snížená",J1051,0)</f>
        <v>0</v>
      </c>
      <c r="BG1051" s="219">
        <f>IF(N1051="zákl. přenesená",J1051,0)</f>
        <v>0</v>
      </c>
      <c r="BH1051" s="219">
        <f>IF(N1051="sníž. přenesená",J1051,0)</f>
        <v>0</v>
      </c>
      <c r="BI1051" s="219">
        <f>IF(N1051="nulová",J1051,0)</f>
        <v>0</v>
      </c>
      <c r="BJ1051" s="20" t="s">
        <v>80</v>
      </c>
      <c r="BK1051" s="219">
        <f>ROUND(I1051*H1051,2)</f>
        <v>0</v>
      </c>
      <c r="BL1051" s="20" t="s">
        <v>147</v>
      </c>
      <c r="BM1051" s="218" t="s">
        <v>1959</v>
      </c>
    </row>
    <row r="1052" s="2" customFormat="1">
      <c r="A1052" s="41"/>
      <c r="B1052" s="42"/>
      <c r="C1052" s="43"/>
      <c r="D1052" s="220" t="s">
        <v>137</v>
      </c>
      <c r="E1052" s="43"/>
      <c r="F1052" s="221" t="s">
        <v>1960</v>
      </c>
      <c r="G1052" s="43"/>
      <c r="H1052" s="43"/>
      <c r="I1052" s="222"/>
      <c r="J1052" s="43"/>
      <c r="K1052" s="43"/>
      <c r="L1052" s="47"/>
      <c r="M1052" s="223"/>
      <c r="N1052" s="224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T1052" s="20" t="s">
        <v>137</v>
      </c>
      <c r="AU1052" s="20" t="s">
        <v>82</v>
      </c>
    </row>
    <row r="1053" s="2" customFormat="1">
      <c r="A1053" s="41"/>
      <c r="B1053" s="42"/>
      <c r="C1053" s="43"/>
      <c r="D1053" s="225" t="s">
        <v>139</v>
      </c>
      <c r="E1053" s="43"/>
      <c r="F1053" s="226" t="s">
        <v>1961</v>
      </c>
      <c r="G1053" s="43"/>
      <c r="H1053" s="43"/>
      <c r="I1053" s="222"/>
      <c r="J1053" s="43"/>
      <c r="K1053" s="43"/>
      <c r="L1053" s="47"/>
      <c r="M1053" s="223"/>
      <c r="N1053" s="224"/>
      <c r="O1053" s="87"/>
      <c r="P1053" s="87"/>
      <c r="Q1053" s="87"/>
      <c r="R1053" s="87"/>
      <c r="S1053" s="87"/>
      <c r="T1053" s="88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T1053" s="20" t="s">
        <v>139</v>
      </c>
      <c r="AU1053" s="20" t="s">
        <v>82</v>
      </c>
    </row>
    <row r="1054" s="14" customFormat="1">
      <c r="A1054" s="14"/>
      <c r="B1054" s="237"/>
      <c r="C1054" s="238"/>
      <c r="D1054" s="220" t="s">
        <v>141</v>
      </c>
      <c r="E1054" s="239" t="s">
        <v>19</v>
      </c>
      <c r="F1054" s="240" t="s">
        <v>1962</v>
      </c>
      <c r="G1054" s="238"/>
      <c r="H1054" s="241">
        <v>50</v>
      </c>
      <c r="I1054" s="242"/>
      <c r="J1054" s="238"/>
      <c r="K1054" s="238"/>
      <c r="L1054" s="243"/>
      <c r="M1054" s="244"/>
      <c r="N1054" s="245"/>
      <c r="O1054" s="245"/>
      <c r="P1054" s="245"/>
      <c r="Q1054" s="245"/>
      <c r="R1054" s="245"/>
      <c r="S1054" s="245"/>
      <c r="T1054" s="24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7" t="s">
        <v>141</v>
      </c>
      <c r="AU1054" s="247" t="s">
        <v>82</v>
      </c>
      <c r="AV1054" s="14" t="s">
        <v>82</v>
      </c>
      <c r="AW1054" s="14" t="s">
        <v>33</v>
      </c>
      <c r="AX1054" s="14" t="s">
        <v>80</v>
      </c>
      <c r="AY1054" s="247" t="s">
        <v>128</v>
      </c>
    </row>
    <row r="1055" s="2" customFormat="1" ht="24.15" customHeight="1">
      <c r="A1055" s="41"/>
      <c r="B1055" s="42"/>
      <c r="C1055" s="207" t="s">
        <v>1963</v>
      </c>
      <c r="D1055" s="207" t="s">
        <v>131</v>
      </c>
      <c r="E1055" s="208" t="s">
        <v>1964</v>
      </c>
      <c r="F1055" s="209" t="s">
        <v>1965</v>
      </c>
      <c r="G1055" s="210" t="s">
        <v>155</v>
      </c>
      <c r="H1055" s="211">
        <v>18</v>
      </c>
      <c r="I1055" s="212"/>
      <c r="J1055" s="213">
        <f>ROUND(I1055*H1055,2)</f>
        <v>0</v>
      </c>
      <c r="K1055" s="209" t="s">
        <v>135</v>
      </c>
      <c r="L1055" s="47"/>
      <c r="M1055" s="214" t="s">
        <v>19</v>
      </c>
      <c r="N1055" s="215" t="s">
        <v>43</v>
      </c>
      <c r="O1055" s="87"/>
      <c r="P1055" s="216">
        <f>O1055*H1055</f>
        <v>0</v>
      </c>
      <c r="Q1055" s="216">
        <v>0.00042999999999999999</v>
      </c>
      <c r="R1055" s="216">
        <f>Q1055*H1055</f>
        <v>0.0077399999999999995</v>
      </c>
      <c r="S1055" s="216">
        <v>0</v>
      </c>
      <c r="T1055" s="217">
        <f>S1055*H1055</f>
        <v>0</v>
      </c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R1055" s="218" t="s">
        <v>147</v>
      </c>
      <c r="AT1055" s="218" t="s">
        <v>131</v>
      </c>
      <c r="AU1055" s="218" t="s">
        <v>82</v>
      </c>
      <c r="AY1055" s="20" t="s">
        <v>128</v>
      </c>
      <c r="BE1055" s="219">
        <f>IF(N1055="základní",J1055,0)</f>
        <v>0</v>
      </c>
      <c r="BF1055" s="219">
        <f>IF(N1055="snížená",J1055,0)</f>
        <v>0</v>
      </c>
      <c r="BG1055" s="219">
        <f>IF(N1055="zákl. přenesená",J1055,0)</f>
        <v>0</v>
      </c>
      <c r="BH1055" s="219">
        <f>IF(N1055="sníž. přenesená",J1055,0)</f>
        <v>0</v>
      </c>
      <c r="BI1055" s="219">
        <f>IF(N1055="nulová",J1055,0)</f>
        <v>0</v>
      </c>
      <c r="BJ1055" s="20" t="s">
        <v>80</v>
      </c>
      <c r="BK1055" s="219">
        <f>ROUND(I1055*H1055,2)</f>
        <v>0</v>
      </c>
      <c r="BL1055" s="20" t="s">
        <v>147</v>
      </c>
      <c r="BM1055" s="218" t="s">
        <v>1966</v>
      </c>
    </row>
    <row r="1056" s="2" customFormat="1">
      <c r="A1056" s="41"/>
      <c r="B1056" s="42"/>
      <c r="C1056" s="43"/>
      <c r="D1056" s="220" t="s">
        <v>137</v>
      </c>
      <c r="E1056" s="43"/>
      <c r="F1056" s="221" t="s">
        <v>1967</v>
      </c>
      <c r="G1056" s="43"/>
      <c r="H1056" s="43"/>
      <c r="I1056" s="222"/>
      <c r="J1056" s="43"/>
      <c r="K1056" s="43"/>
      <c r="L1056" s="47"/>
      <c r="M1056" s="223"/>
      <c r="N1056" s="224"/>
      <c r="O1056" s="87"/>
      <c r="P1056" s="87"/>
      <c r="Q1056" s="87"/>
      <c r="R1056" s="87"/>
      <c r="S1056" s="87"/>
      <c r="T1056" s="88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T1056" s="20" t="s">
        <v>137</v>
      </c>
      <c r="AU1056" s="20" t="s">
        <v>82</v>
      </c>
    </row>
    <row r="1057" s="2" customFormat="1">
      <c r="A1057" s="41"/>
      <c r="B1057" s="42"/>
      <c r="C1057" s="43"/>
      <c r="D1057" s="225" t="s">
        <v>139</v>
      </c>
      <c r="E1057" s="43"/>
      <c r="F1057" s="226" t="s">
        <v>1968</v>
      </c>
      <c r="G1057" s="43"/>
      <c r="H1057" s="43"/>
      <c r="I1057" s="222"/>
      <c r="J1057" s="43"/>
      <c r="K1057" s="43"/>
      <c r="L1057" s="47"/>
      <c r="M1057" s="223"/>
      <c r="N1057" s="224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20" t="s">
        <v>139</v>
      </c>
      <c r="AU1057" s="20" t="s">
        <v>82</v>
      </c>
    </row>
    <row r="1058" s="2" customFormat="1" ht="24.15" customHeight="1">
      <c r="A1058" s="41"/>
      <c r="B1058" s="42"/>
      <c r="C1058" s="207" t="s">
        <v>1969</v>
      </c>
      <c r="D1058" s="207" t="s">
        <v>131</v>
      </c>
      <c r="E1058" s="208" t="s">
        <v>1970</v>
      </c>
      <c r="F1058" s="209" t="s">
        <v>1971</v>
      </c>
      <c r="G1058" s="210" t="s">
        <v>352</v>
      </c>
      <c r="H1058" s="211">
        <v>50</v>
      </c>
      <c r="I1058" s="212"/>
      <c r="J1058" s="213">
        <f>ROUND(I1058*H1058,2)</f>
        <v>0</v>
      </c>
      <c r="K1058" s="209" t="s">
        <v>135</v>
      </c>
      <c r="L1058" s="47"/>
      <c r="M1058" s="214" t="s">
        <v>19</v>
      </c>
      <c r="N1058" s="215" t="s">
        <v>43</v>
      </c>
      <c r="O1058" s="87"/>
      <c r="P1058" s="216">
        <f>O1058*H1058</f>
        <v>0</v>
      </c>
      <c r="Q1058" s="216">
        <v>3.0000000000000001E-05</v>
      </c>
      <c r="R1058" s="216">
        <f>Q1058*H1058</f>
        <v>0.0015</v>
      </c>
      <c r="S1058" s="216">
        <v>0</v>
      </c>
      <c r="T1058" s="217">
        <f>S1058*H1058</f>
        <v>0</v>
      </c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R1058" s="218" t="s">
        <v>147</v>
      </c>
      <c r="AT1058" s="218" t="s">
        <v>131</v>
      </c>
      <c r="AU1058" s="218" t="s">
        <v>82</v>
      </c>
      <c r="AY1058" s="20" t="s">
        <v>128</v>
      </c>
      <c r="BE1058" s="219">
        <f>IF(N1058="základní",J1058,0)</f>
        <v>0</v>
      </c>
      <c r="BF1058" s="219">
        <f>IF(N1058="snížená",J1058,0)</f>
        <v>0</v>
      </c>
      <c r="BG1058" s="219">
        <f>IF(N1058="zákl. přenesená",J1058,0)</f>
        <v>0</v>
      </c>
      <c r="BH1058" s="219">
        <f>IF(N1058="sníž. přenesená",J1058,0)</f>
        <v>0</v>
      </c>
      <c r="BI1058" s="219">
        <f>IF(N1058="nulová",J1058,0)</f>
        <v>0</v>
      </c>
      <c r="BJ1058" s="20" t="s">
        <v>80</v>
      </c>
      <c r="BK1058" s="219">
        <f>ROUND(I1058*H1058,2)</f>
        <v>0</v>
      </c>
      <c r="BL1058" s="20" t="s">
        <v>147</v>
      </c>
      <c r="BM1058" s="218" t="s">
        <v>1972</v>
      </c>
    </row>
    <row r="1059" s="2" customFormat="1">
      <c r="A1059" s="41"/>
      <c r="B1059" s="42"/>
      <c r="C1059" s="43"/>
      <c r="D1059" s="220" t="s">
        <v>137</v>
      </c>
      <c r="E1059" s="43"/>
      <c r="F1059" s="221" t="s">
        <v>1973</v>
      </c>
      <c r="G1059" s="43"/>
      <c r="H1059" s="43"/>
      <c r="I1059" s="222"/>
      <c r="J1059" s="43"/>
      <c r="K1059" s="43"/>
      <c r="L1059" s="47"/>
      <c r="M1059" s="223"/>
      <c r="N1059" s="224"/>
      <c r="O1059" s="87"/>
      <c r="P1059" s="87"/>
      <c r="Q1059" s="87"/>
      <c r="R1059" s="87"/>
      <c r="S1059" s="87"/>
      <c r="T1059" s="88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T1059" s="20" t="s">
        <v>137</v>
      </c>
      <c r="AU1059" s="20" t="s">
        <v>82</v>
      </c>
    </row>
    <row r="1060" s="2" customFormat="1">
      <c r="A1060" s="41"/>
      <c r="B1060" s="42"/>
      <c r="C1060" s="43"/>
      <c r="D1060" s="225" t="s">
        <v>139</v>
      </c>
      <c r="E1060" s="43"/>
      <c r="F1060" s="226" t="s">
        <v>1974</v>
      </c>
      <c r="G1060" s="43"/>
      <c r="H1060" s="43"/>
      <c r="I1060" s="222"/>
      <c r="J1060" s="43"/>
      <c r="K1060" s="43"/>
      <c r="L1060" s="47"/>
      <c r="M1060" s="283"/>
      <c r="N1060" s="284"/>
      <c r="O1060" s="285"/>
      <c r="P1060" s="285"/>
      <c r="Q1060" s="285"/>
      <c r="R1060" s="285"/>
      <c r="S1060" s="285"/>
      <c r="T1060" s="286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T1060" s="20" t="s">
        <v>139</v>
      </c>
      <c r="AU1060" s="20" t="s">
        <v>82</v>
      </c>
    </row>
    <row r="1061" s="2" customFormat="1" ht="6.96" customHeight="1">
      <c r="A1061" s="41"/>
      <c r="B1061" s="62"/>
      <c r="C1061" s="63"/>
      <c r="D1061" s="63"/>
      <c r="E1061" s="63"/>
      <c r="F1061" s="63"/>
      <c r="G1061" s="63"/>
      <c r="H1061" s="63"/>
      <c r="I1061" s="63"/>
      <c r="J1061" s="63"/>
      <c r="K1061" s="63"/>
      <c r="L1061" s="47"/>
      <c r="M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</row>
  </sheetData>
  <sheetProtection sheet="1" autoFilter="0" formatColumns="0" formatRows="0" objects="1" scenarios="1" spinCount="100000" saltValue="4gqsieBjoqskMmQPeqwb+DHdmDs+1cjk973MTXUVI7WTab1z+vwL29p8LdWW08UZ5K7OF0ZWmxKX69OY4BRI6A==" hashValue="3lLPJOXGbYbZBJm6hgdnWrErq2Kj7HBvhbG1A4U3sMA+uRP9hPjsqORiuKic9J1dLrPHUDxXoudhXCMOwvLDvA==" algorithmName="SHA-512" password="CC35"/>
  <autoFilter ref="C95:K106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1" r:id="rId1" display="https://podminky.urs.cz/item/CS_URS_2024_01/132312131"/>
    <hyperlink ref="F111" r:id="rId2" display="https://podminky.urs.cz/item/CS_URS_2024_01/162211321"/>
    <hyperlink ref="F116" r:id="rId3" display="https://podminky.urs.cz/item/CS_URS_2024_01/162211329"/>
    <hyperlink ref="F120" r:id="rId4" display="https://podminky.urs.cz/item/CS_URS_2024_01/162751137"/>
    <hyperlink ref="F123" r:id="rId5" display="https://podminky.urs.cz/item/CS_URS_2024_01/162751139"/>
    <hyperlink ref="F127" r:id="rId6" display="https://podminky.urs.cz/item/CS_URS_2024_01/167111102"/>
    <hyperlink ref="F130" r:id="rId7" display="https://podminky.urs.cz/item/CS_URS_2024_01/171201231"/>
    <hyperlink ref="F135" r:id="rId8" display="https://podminky.urs.cz/item/CS_URS_2024_01/171251201"/>
    <hyperlink ref="F138" r:id="rId9" display="https://podminky.urs.cz/item/CS_URS_2024_01/174111101"/>
    <hyperlink ref="F143" r:id="rId10" display="https://podminky.urs.cz/item/CS_URS_2024_01/175111101"/>
    <hyperlink ref="F158" r:id="rId11" display="https://podminky.urs.cz/item/CS_URS_2024_01/451572111"/>
    <hyperlink ref="F169" r:id="rId12" display="https://podminky.urs.cz/item/CS_URS_2024_01/612325101"/>
    <hyperlink ref="F174" r:id="rId13" display="https://podminky.urs.cz/item/CS_URS_2024_01/631312141"/>
    <hyperlink ref="F185" r:id="rId14" display="https://podminky.urs.cz/item/CS_URS_2024_01/965042241"/>
    <hyperlink ref="F195" r:id="rId15" display="https://podminky.urs.cz/item/CS_URS_2024_01/974031132"/>
    <hyperlink ref="F201" r:id="rId16" display="https://podminky.urs.cz/item/CS_URS_2024_01/974031142"/>
    <hyperlink ref="F211" r:id="rId17" display="https://podminky.urs.cz/item/CS_URS_2024_01/977312113"/>
    <hyperlink ref="F222" r:id="rId18" display="https://podminky.urs.cz/item/CS_URS_2024_01/997013213"/>
    <hyperlink ref="F225" r:id="rId19" display="https://podminky.urs.cz/item/CS_URS_2024_01/997013219"/>
    <hyperlink ref="F229" r:id="rId20" display="https://podminky.urs.cz/item/CS_URS_2024_01/997013501"/>
    <hyperlink ref="F232" r:id="rId21" display="https://podminky.urs.cz/item/CS_URS_2024_01/997013509"/>
    <hyperlink ref="F236" r:id="rId22" display="https://podminky.urs.cz/item/CS_URS_2024_01/997013635"/>
    <hyperlink ref="F240" r:id="rId23" display="https://podminky.urs.cz/item/CS_URS_2024_01/998018002"/>
    <hyperlink ref="F245" r:id="rId24" display="https://podminky.urs.cz/item/CS_URS_2024_01/721100911"/>
    <hyperlink ref="F250" r:id="rId25" display="https://podminky.urs.cz/item/CS_URS_2024_01/721140802"/>
    <hyperlink ref="F256" r:id="rId26" display="https://podminky.urs.cz/item/CS_URS_2024_01/721140806"/>
    <hyperlink ref="F260" r:id="rId27" display="https://podminky.urs.cz/item/CS_URS_2024_01/721140913"/>
    <hyperlink ref="F265" r:id="rId28" display="https://podminky.urs.cz/item/CS_URS_2024_01/721140915"/>
    <hyperlink ref="F270" r:id="rId29" display="https://podminky.urs.cz/item/CS_URS_2024_01/721140916"/>
    <hyperlink ref="F275" r:id="rId30" display="https://podminky.urs.cz/item/CS_URS_2024_01/721171803"/>
    <hyperlink ref="F278" r:id="rId31" display="https://podminky.urs.cz/item/CS_URS_2024_01/721171808"/>
    <hyperlink ref="F281" r:id="rId32" display="https://podminky.urs.cz/item/CS_URS_2024_01/721171914"/>
    <hyperlink ref="F286" r:id="rId33" display="https://podminky.urs.cz/item/CS_URS_2024_01/721171915"/>
    <hyperlink ref="F291" r:id="rId34" display="https://podminky.urs.cz/item/CS_URS_2024_01/721173401"/>
    <hyperlink ref="F296" r:id="rId35" display="https://podminky.urs.cz/item/CS_URS_2024_01/721173402"/>
    <hyperlink ref="F301" r:id="rId36" display="https://podminky.urs.cz/item/CS_URS_2024_01/721174024"/>
    <hyperlink ref="F306" r:id="rId37" display="https://podminky.urs.cz/item/CS_URS_2024_01/721174025"/>
    <hyperlink ref="F311" r:id="rId38" display="https://podminky.urs.cz/item/CS_URS_2024_01/721174041"/>
    <hyperlink ref="F316" r:id="rId39" display="https://podminky.urs.cz/item/CS_URS_2024_01/721174042"/>
    <hyperlink ref="F321" r:id="rId40" display="https://podminky.urs.cz/item/CS_URS_2024_01/721174043"/>
    <hyperlink ref="F326" r:id="rId41" display="https://podminky.urs.cz/item/CS_URS_2024_01/721174044"/>
    <hyperlink ref="F331" r:id="rId42" display="https://podminky.urs.cz/item/CS_URS_2024_01/721174045"/>
    <hyperlink ref="F336" r:id="rId43" display="https://podminky.urs.cz/item/CS_URS_2024_01/721175211"/>
    <hyperlink ref="F341" r:id="rId44" display="https://podminky.urs.cz/item/CS_URS_2024_01/721194103"/>
    <hyperlink ref="F344" r:id="rId45" display="https://podminky.urs.cz/item/CS_URS_2024_01/721194104"/>
    <hyperlink ref="F349" r:id="rId46" display="https://podminky.urs.cz/item/CS_URS_2024_01/721194105"/>
    <hyperlink ref="F354" r:id="rId47" display="https://podminky.urs.cz/item/CS_URS_2024_01/721194109"/>
    <hyperlink ref="F373" r:id="rId48" display="https://podminky.urs.cz/item/CS_URS_2024_01/721210813"/>
    <hyperlink ref="F378" r:id="rId49" display="https://podminky.urs.cz/item/CS_URS_2024_01/721229111"/>
    <hyperlink ref="F387" r:id="rId50" display="https://podminky.urs.cz/item/CS_URS_2024_01/721290111"/>
    <hyperlink ref="F390" r:id="rId51" display="https://podminky.urs.cz/item/CS_URS_2024_01/998721122"/>
    <hyperlink ref="F394" r:id="rId52" display="https://podminky.urs.cz/item/CS_URS_2024_01/722130106"/>
    <hyperlink ref="F399" r:id="rId53" display="https://podminky.urs.cz/item/CS_URS_2024_01/722130107"/>
    <hyperlink ref="F404" r:id="rId54" display="https://podminky.urs.cz/item/CS_URS_2024_01/722130802"/>
    <hyperlink ref="F407" r:id="rId55" display="https://podminky.urs.cz/item/CS_URS_2024_01/722131942"/>
    <hyperlink ref="F410" r:id="rId56" display="https://podminky.urs.cz/item/CS_URS_2024_01/722131946"/>
    <hyperlink ref="F413" r:id="rId57" display="https://podminky.urs.cz/item/CS_URS_2024_01/722170804"/>
    <hyperlink ref="F416" r:id="rId58" display="https://podminky.urs.cz/item/CS_URS_2024_01/722174002"/>
    <hyperlink ref="F425" r:id="rId59" display="https://podminky.urs.cz/item/CS_URS_2024_01/722174003"/>
    <hyperlink ref="F434" r:id="rId60" display="https://podminky.urs.cz/item/CS_URS_2024_01/722174004"/>
    <hyperlink ref="F443" r:id="rId61" display="https://podminky.urs.cz/item/CS_URS_2024_01/722174005"/>
    <hyperlink ref="F452" r:id="rId62" display="https://podminky.urs.cz/item/CS_URS_2024_01/722174006"/>
    <hyperlink ref="F458" r:id="rId63" display="https://podminky.urs.cz/item/CS_URS_2024_01/722175002"/>
    <hyperlink ref="F472" r:id="rId64" display="https://podminky.urs.cz/item/CS_URS_2024_01/722175003"/>
    <hyperlink ref="F486" r:id="rId65" display="https://podminky.urs.cz/item/CS_URS_2024_01/722175004"/>
    <hyperlink ref="F495" r:id="rId66" display="https://podminky.urs.cz/item/CS_URS_2024_01/722175005"/>
    <hyperlink ref="F501" r:id="rId67" display="https://podminky.urs.cz/item/CS_URS_2024_01/722181211"/>
    <hyperlink ref="F507" r:id="rId68" display="https://podminky.urs.cz/item/CS_URS_2024_01/722181212"/>
    <hyperlink ref="F513" r:id="rId69" display="https://podminky.urs.cz/item/CS_URS_2024_01/722181222"/>
    <hyperlink ref="F521" r:id="rId70" display="https://podminky.urs.cz/item/CS_URS_2024_01/722181223"/>
    <hyperlink ref="F529" r:id="rId71" display="https://podminky.urs.cz/item/CS_URS_2024_01/722181231"/>
    <hyperlink ref="F537" r:id="rId72" display="https://podminky.urs.cz/item/CS_URS_2024_01/722181232"/>
    <hyperlink ref="F545" r:id="rId73" display="https://podminky.urs.cz/item/CS_URS_2024_01/722181241"/>
    <hyperlink ref="F553" r:id="rId74" display="https://podminky.urs.cz/item/CS_URS_2024_01/722181242"/>
    <hyperlink ref="F561" r:id="rId75" display="https://podminky.urs.cz/item/CS_URS_2024_01/722181812"/>
    <hyperlink ref="F564" r:id="rId76" display="https://podminky.urs.cz/item/CS_URS_2024_01/722181851"/>
    <hyperlink ref="F567" r:id="rId77" display="https://podminky.urs.cz/item/CS_URS_2024_01/722190401"/>
    <hyperlink ref="F570" r:id="rId78" display="https://podminky.urs.cz/item/CS_URS_2024_01/722220111"/>
    <hyperlink ref="F573" r:id="rId79" display="https://podminky.urs.cz/item/CS_URS_2024_01/722220121"/>
    <hyperlink ref="F576" r:id="rId80" display="https://podminky.urs.cz/item/CS_URS_2024_01/722220861"/>
    <hyperlink ref="F579" r:id="rId81" display="https://podminky.urs.cz/item/CS_URS_2024_01/722224115"/>
    <hyperlink ref="F582" r:id="rId82" display="https://podminky.urs.cz/item/CS_URS_2024_01/722224116"/>
    <hyperlink ref="F585" r:id="rId83" display="https://podminky.urs.cz/item/CS_URS_2024_01/722231072"/>
    <hyperlink ref="F588" r:id="rId84" display="https://podminky.urs.cz/item/CS_URS_2024_01/722231073"/>
    <hyperlink ref="F591" r:id="rId85" display="https://podminky.urs.cz/item/CS_URS_2024_01/722231142"/>
    <hyperlink ref="F594" r:id="rId86" display="https://podminky.urs.cz/item/CS_URS_2024_01/722232043"/>
    <hyperlink ref="F597" r:id="rId87" display="https://podminky.urs.cz/item/CS_URS_2024_01/722232044"/>
    <hyperlink ref="F600" r:id="rId88" display="https://podminky.urs.cz/item/CS_URS_2024_01/722232061"/>
    <hyperlink ref="F603" r:id="rId89" display="https://podminky.urs.cz/item/CS_URS_2024_01/722232062"/>
    <hyperlink ref="F606" r:id="rId90" display="https://podminky.urs.cz/item/CS_URS_2024_01/722232063"/>
    <hyperlink ref="F609" r:id="rId91" display="https://podminky.urs.cz/item/CS_URS_2024_01/722232064"/>
    <hyperlink ref="F612" r:id="rId92" display="https://podminky.urs.cz/item/CS_URS_2024_01/722234263"/>
    <hyperlink ref="F615" r:id="rId93" display="https://podminky.urs.cz/item/CS_URS_2024_01/722234264"/>
    <hyperlink ref="F618" r:id="rId94" display="https://podminky.urs.cz/item/CS_URS_2024_01/722250132"/>
    <hyperlink ref="F621" r:id="rId95" display="https://podminky.urs.cz/item/CS_URS_2024_01/722290226"/>
    <hyperlink ref="F624" r:id="rId96" display="https://podminky.urs.cz/item/CS_URS_2024_01/722290229"/>
    <hyperlink ref="F627" r:id="rId97" display="https://podminky.urs.cz/item/CS_URS_2024_01/722290234"/>
    <hyperlink ref="F632" r:id="rId98" display="https://podminky.urs.cz/item/CS_URS_2024_01/722290246"/>
    <hyperlink ref="F637" r:id="rId99" display="https://podminky.urs.cz/item/CS_URS_2024_01/722290249"/>
    <hyperlink ref="F640" r:id="rId100" display="https://podminky.urs.cz/item/CS_URS_2024_01/998722122"/>
    <hyperlink ref="F644" r:id="rId101" display="https://podminky.urs.cz/item/CS_URS_2024_01/725110814"/>
    <hyperlink ref="F647" r:id="rId102" display="https://podminky.urs.cz/item/CS_URS_2024_01/725119122"/>
    <hyperlink ref="F652" r:id="rId103" display="https://podminky.urs.cz/item/CS_URS_2024_01/725119125"/>
    <hyperlink ref="F658" r:id="rId104" display="https://podminky.urs.cz/item/CS_URS_2024_01/725119131"/>
    <hyperlink ref="F671" r:id="rId105" display="https://podminky.urs.cz/item/CS_URS_2024_01/725122817"/>
    <hyperlink ref="F674" r:id="rId106" display="https://podminky.urs.cz/item/CS_URS_2024_01/725129101"/>
    <hyperlink ref="F684" r:id="rId107" display="https://podminky.urs.cz/item/CS_URS_2024_01/725210821"/>
    <hyperlink ref="F687" r:id="rId108" display="https://podminky.urs.cz/item/CS_URS_2024_01/725219102"/>
    <hyperlink ref="F707" r:id="rId109" display="https://podminky.urs.cz/item/CS_URS_2024_01/725220842"/>
    <hyperlink ref="F710" r:id="rId110" display="https://podminky.urs.cz/item/CS_URS_2024_01/725241901"/>
    <hyperlink ref="F722" r:id="rId111" display="https://podminky.urs.cz/item/CS_URS_2024_01/725244907"/>
    <hyperlink ref="F729" r:id="rId112" display="https://podminky.urs.cz/item/CS_URS_2024_01/725310821"/>
    <hyperlink ref="F732" r:id="rId113" display="https://podminky.urs.cz/item/CS_URS_2024_01/725319111"/>
    <hyperlink ref="F737" r:id="rId114" display="https://podminky.urs.cz/item/CS_URS_2024_01/725330820"/>
    <hyperlink ref="F740" r:id="rId115" display="https://podminky.urs.cz/item/CS_URS_2024_01/725339111"/>
    <hyperlink ref="F747" r:id="rId116" display="https://podminky.urs.cz/item/CS_URS_2024_01/725530811"/>
    <hyperlink ref="F750" r:id="rId117" display="https://podminky.urs.cz/item/CS_URS_2024_01/725530831"/>
    <hyperlink ref="F755" r:id="rId118" display="https://podminky.urs.cz/item/CS_URS_2024_01/725539201"/>
    <hyperlink ref="F760" r:id="rId119" display="https://podminky.urs.cz/item/CS_URS_2024_01/725810811"/>
    <hyperlink ref="F763" r:id="rId120" display="https://podminky.urs.cz/item/CS_URS_2024_01/725819401"/>
    <hyperlink ref="F785" r:id="rId121" display="https://podminky.urs.cz/item/CS_URS_2024_01/725820801"/>
    <hyperlink ref="F790" r:id="rId122" display="https://podminky.urs.cz/item/CS_URS_2024_01/725820802"/>
    <hyperlink ref="F795" r:id="rId123" display="https://podminky.urs.cz/item/CS_URS_2024_01/725829101"/>
    <hyperlink ref="F800" r:id="rId124" display="https://podminky.urs.cz/item/CS_URS_2024_01/725829111"/>
    <hyperlink ref="F805" r:id="rId125" display="https://podminky.urs.cz/item/CS_URS_2024_01/725829131"/>
    <hyperlink ref="F826" r:id="rId126" display="https://podminky.urs.cz/item/CS_URS_2024_01/725840850"/>
    <hyperlink ref="F829" r:id="rId127" display="https://podminky.urs.cz/item/CS_URS_2024_01/725840860"/>
    <hyperlink ref="F832" r:id="rId128" display="https://podminky.urs.cz/item/CS_URS_2024_01/725849411"/>
    <hyperlink ref="F843" r:id="rId129" display="https://podminky.urs.cz/item/CS_URS_2024_01/725850800"/>
    <hyperlink ref="F846" r:id="rId130" display="https://podminky.urs.cz/item/CS_URS_2024_01/725859102"/>
    <hyperlink ref="F868" r:id="rId131" display="https://podminky.urs.cz/item/CS_URS_2024_01/725860811"/>
    <hyperlink ref="F873" r:id="rId132" display="https://podminky.urs.cz/item/CS_URS_2024_01/725865312"/>
    <hyperlink ref="F879" r:id="rId133" display="https://podminky.urs.cz/item/CS_URS_2024_01/725869101"/>
    <hyperlink ref="F894" r:id="rId134" display="https://podminky.urs.cz/item/CS_URS_2024_01/725869204"/>
    <hyperlink ref="F901" r:id="rId135" display="https://podminky.urs.cz/item/CS_URS_2024_01/998725122"/>
    <hyperlink ref="F905" r:id="rId136" display="https://podminky.urs.cz/item/CS_URS_2024_01/726131041"/>
    <hyperlink ref="F909" r:id="rId137" display="https://podminky.urs.cz/item/CS_URS_2024_01/726191001"/>
    <hyperlink ref="F912" r:id="rId138" display="https://podminky.urs.cz/item/CS_URS_2024_01/726191002"/>
    <hyperlink ref="F915" r:id="rId139" display="https://podminky.urs.cz/item/CS_URS_2024_01/726191011"/>
    <hyperlink ref="F920" r:id="rId140" display="https://podminky.urs.cz/item/CS_URS_2024_01/998726132"/>
    <hyperlink ref="F924" r:id="rId141" display="https://podminky.urs.cz/item/CS_URS_2024_01/732420811"/>
    <hyperlink ref="F929" r:id="rId142" display="https://podminky.urs.cz/item/CS_URS_2024_01/732429212"/>
    <hyperlink ref="F939" r:id="rId143" display="https://podminky.urs.cz/item/CS_URS_2024_01/998732122"/>
    <hyperlink ref="F943" r:id="rId144" display="https://podminky.urs.cz/item/CS_URS_2024_01/735111810"/>
    <hyperlink ref="F947" r:id="rId145" display="https://podminky.urs.cz/item/CS_URS_2024_01/735191902"/>
    <hyperlink ref="F950" r:id="rId146" display="https://podminky.urs.cz/item/CS_URS_2024_01/735191904"/>
    <hyperlink ref="F953" r:id="rId147" display="https://podminky.urs.cz/item/CS_URS_2024_01/735191905"/>
    <hyperlink ref="F956" r:id="rId148" display="https://podminky.urs.cz/item/CS_URS_2024_01/735191910"/>
    <hyperlink ref="F959" r:id="rId149" display="https://podminky.urs.cz/item/CS_URS_2024_01/735192911"/>
    <hyperlink ref="F962" r:id="rId150" display="https://podminky.urs.cz/item/CS_URS_2024_01/735494811"/>
    <hyperlink ref="F966" r:id="rId151" display="https://podminky.urs.cz/item/CS_URS_2024_01/763172352"/>
    <hyperlink ref="F971" r:id="rId152" display="https://podminky.urs.cz/item/CS_URS_2024_01/998763332"/>
    <hyperlink ref="F975" r:id="rId153" display="https://podminky.urs.cz/item/CS_URS_2024_01/767646411"/>
    <hyperlink ref="F985" r:id="rId154" display="https://podminky.urs.cz/item/CS_URS_2024_01/767995111"/>
    <hyperlink ref="F1043" r:id="rId155" display="https://podminky.urs.cz/item/CS_URS_2024_01/998767122"/>
    <hyperlink ref="F1047" r:id="rId156" display="https://podminky.urs.cz/item/CS_URS_2024_01/783601347"/>
    <hyperlink ref="F1050" r:id="rId157" display="https://podminky.urs.cz/item/CS_URS_2024_01/783601441"/>
    <hyperlink ref="F1053" r:id="rId158" display="https://podminky.urs.cz/item/CS_URS_2024_01/783601715"/>
    <hyperlink ref="F1057" r:id="rId159" display="https://podminky.urs.cz/item/CS_URS_2024_01/783617147"/>
    <hyperlink ref="F1060" r:id="rId160" display="https://podminky.urs.cz/item/CS_URS_2024_01/783617615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6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92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26.25" customHeight="1">
      <c r="B7" s="23"/>
      <c r="E7" s="136" t="str">
        <f>'Rekapitulace stavby'!K6</f>
        <v>Rekonstrukce a modernizace ZTI ZUŠ Šmeralova 489/32, Karlovy Vary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93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1975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15. 2. 2024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ROUND(J84,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ROUND((SUM(BE84:BE181)),  2)</f>
        <v>0</v>
      </c>
      <c r="G33" s="41"/>
      <c r="H33" s="41"/>
      <c r="I33" s="151">
        <v>0.20999999999999999</v>
      </c>
      <c r="J33" s="150">
        <f>ROUND(((SUM(BE84:BE181))*I33),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ROUND((SUM(BF84:BF181)),  2)</f>
        <v>0</v>
      </c>
      <c r="G34" s="41"/>
      <c r="H34" s="41"/>
      <c r="I34" s="151">
        <v>0.12</v>
      </c>
      <c r="J34" s="150">
        <f>ROUND(((SUM(BF84:BF181))*I34),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ROUND((SUM(BG84:BG181)),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ROUND((SUM(BH84:BH181)),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ROUND((SUM(BI84:BI181)),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95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26.25" customHeight="1">
      <c r="A48" s="41"/>
      <c r="B48" s="42"/>
      <c r="C48" s="43"/>
      <c r="D48" s="43"/>
      <c r="E48" s="163" t="str">
        <f>E7</f>
        <v>Rekonstrukce a modernizace ZTI ZUŠ Šmeralova 489/32, Karlovy Vary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93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03 -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Šmeralova 489/32, Karlovy Vary</v>
      </c>
      <c r="G52" s="43"/>
      <c r="H52" s="43"/>
      <c r="I52" s="35" t="s">
        <v>23</v>
      </c>
      <c r="J52" s="75" t="str">
        <f>IF(J12="","",J12)</f>
        <v>15. 2. 2024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Michaela Pelikánová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Bc. Martin Frous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96</v>
      </c>
      <c r="D57" s="165"/>
      <c r="E57" s="165"/>
      <c r="F57" s="165"/>
      <c r="G57" s="165"/>
      <c r="H57" s="165"/>
      <c r="I57" s="165"/>
      <c r="J57" s="166" t="s">
        <v>97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98</v>
      </c>
    </row>
    <row r="60" s="9" customFormat="1" ht="24.96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1976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8"/>
      <c r="C62" s="169"/>
      <c r="D62" s="170" t="s">
        <v>1977</v>
      </c>
      <c r="E62" s="171"/>
      <c r="F62" s="171"/>
      <c r="G62" s="171"/>
      <c r="H62" s="171"/>
      <c r="I62" s="171"/>
      <c r="J62" s="172">
        <f>J137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4"/>
      <c r="C63" s="175"/>
      <c r="D63" s="176" t="s">
        <v>1978</v>
      </c>
      <c r="E63" s="177"/>
      <c r="F63" s="177"/>
      <c r="G63" s="177"/>
      <c r="H63" s="177"/>
      <c r="I63" s="177"/>
      <c r="J63" s="178">
        <f>J138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8"/>
      <c r="C64" s="169"/>
      <c r="D64" s="170" t="s">
        <v>1979</v>
      </c>
      <c r="E64" s="171"/>
      <c r="F64" s="171"/>
      <c r="G64" s="171"/>
      <c r="H64" s="171"/>
      <c r="I64" s="171"/>
      <c r="J64" s="172">
        <f>J171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="2" customFormat="1" ht="6.96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="2" customFormat="1" ht="6.96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24.96" customHeight="1">
      <c r="A71" s="41"/>
      <c r="B71" s="42"/>
      <c r="C71" s="26" t="s">
        <v>113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6.25" customHeight="1">
      <c r="A74" s="41"/>
      <c r="B74" s="42"/>
      <c r="C74" s="43"/>
      <c r="D74" s="43"/>
      <c r="E74" s="163" t="str">
        <f>E7</f>
        <v>Rekonstrukce a modernizace ZTI ZUŠ Šmeralova 489/32, Karlovy Vary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93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72" t="str">
        <f>E9</f>
        <v>03 - Elektroinstalace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21</v>
      </c>
      <c r="D78" s="43"/>
      <c r="E78" s="43"/>
      <c r="F78" s="30" t="str">
        <f>F12</f>
        <v>Šmeralova 489/32, Karlovy Vary</v>
      </c>
      <c r="G78" s="43"/>
      <c r="H78" s="43"/>
      <c r="I78" s="35" t="s">
        <v>23</v>
      </c>
      <c r="J78" s="75" t="str">
        <f>IF(J12="","",J12)</f>
        <v>15. 2. 2024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5.65" customHeight="1">
      <c r="A80" s="41"/>
      <c r="B80" s="42"/>
      <c r="C80" s="35" t="s">
        <v>25</v>
      </c>
      <c r="D80" s="43"/>
      <c r="E80" s="43"/>
      <c r="F80" s="30" t="str">
        <f>E15</f>
        <v>Statutární město Karlovy Vary</v>
      </c>
      <c r="G80" s="43"/>
      <c r="H80" s="43"/>
      <c r="I80" s="35" t="s">
        <v>31</v>
      </c>
      <c r="J80" s="39" t="str">
        <f>E21</f>
        <v>Ing. Michaela Pelikánová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34</v>
      </c>
      <c r="J81" s="39" t="str">
        <f>E24</f>
        <v>Bc. Martin Frous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0.32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1" customFormat="1" ht="29.28" customHeight="1">
      <c r="A83" s="180"/>
      <c r="B83" s="181"/>
      <c r="C83" s="182" t="s">
        <v>114</v>
      </c>
      <c r="D83" s="183" t="s">
        <v>57</v>
      </c>
      <c r="E83" s="183" t="s">
        <v>53</v>
      </c>
      <c r="F83" s="183" t="s">
        <v>54</v>
      </c>
      <c r="G83" s="183" t="s">
        <v>115</v>
      </c>
      <c r="H83" s="183" t="s">
        <v>116</v>
      </c>
      <c r="I83" s="183" t="s">
        <v>117</v>
      </c>
      <c r="J83" s="183" t="s">
        <v>97</v>
      </c>
      <c r="K83" s="184" t="s">
        <v>118</v>
      </c>
      <c r="L83" s="185"/>
      <c r="M83" s="95" t="s">
        <v>19</v>
      </c>
      <c r="N83" s="96" t="s">
        <v>42</v>
      </c>
      <c r="O83" s="96" t="s">
        <v>119</v>
      </c>
      <c r="P83" s="96" t="s">
        <v>120</v>
      </c>
      <c r="Q83" s="96" t="s">
        <v>121</v>
      </c>
      <c r="R83" s="96" t="s">
        <v>122</v>
      </c>
      <c r="S83" s="96" t="s">
        <v>123</v>
      </c>
      <c r="T83" s="97" t="s">
        <v>124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="2" customFormat="1" ht="22.8" customHeight="1">
      <c r="A84" s="41"/>
      <c r="B84" s="42"/>
      <c r="C84" s="102" t="s">
        <v>125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P85+P137+P171</f>
        <v>0</v>
      </c>
      <c r="Q84" s="99"/>
      <c r="R84" s="188">
        <f>R85+R137+R171</f>
        <v>0.032006</v>
      </c>
      <c r="S84" s="99"/>
      <c r="T84" s="189">
        <f>T85+T137+T171</f>
        <v>0.45906000000000002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98</v>
      </c>
      <c r="BK84" s="190">
        <f>BK85+BK137+BK171</f>
        <v>0</v>
      </c>
    </row>
    <row r="85" s="12" customFormat="1" ht="25.92" customHeight="1">
      <c r="A85" s="12"/>
      <c r="B85" s="191"/>
      <c r="C85" s="192"/>
      <c r="D85" s="193" t="s">
        <v>71</v>
      </c>
      <c r="E85" s="194" t="s">
        <v>327</v>
      </c>
      <c r="F85" s="194" t="s">
        <v>328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</f>
        <v>0</v>
      </c>
      <c r="Q85" s="199"/>
      <c r="R85" s="200">
        <f>R86</f>
        <v>0.017305999999999998</v>
      </c>
      <c r="S85" s="199"/>
      <c r="T85" s="20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82</v>
      </c>
      <c r="AT85" s="203" t="s">
        <v>71</v>
      </c>
      <c r="AU85" s="203" t="s">
        <v>72</v>
      </c>
      <c r="AY85" s="202" t="s">
        <v>128</v>
      </c>
      <c r="BK85" s="204">
        <f>BK86</f>
        <v>0</v>
      </c>
    </row>
    <row r="86" s="12" customFormat="1" ht="22.8" customHeight="1">
      <c r="A86" s="12"/>
      <c r="B86" s="191"/>
      <c r="C86" s="192"/>
      <c r="D86" s="193" t="s">
        <v>71</v>
      </c>
      <c r="E86" s="205" t="s">
        <v>1980</v>
      </c>
      <c r="F86" s="205" t="s">
        <v>1981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SUM(P87:P136)</f>
        <v>0</v>
      </c>
      <c r="Q86" s="199"/>
      <c r="R86" s="200">
        <f>SUM(R87:R136)</f>
        <v>0.017305999999999998</v>
      </c>
      <c r="S86" s="199"/>
      <c r="T86" s="201">
        <f>SUM(T87:T136)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82</v>
      </c>
      <c r="AT86" s="203" t="s">
        <v>71</v>
      </c>
      <c r="AU86" s="203" t="s">
        <v>80</v>
      </c>
      <c r="AY86" s="202" t="s">
        <v>128</v>
      </c>
      <c r="BK86" s="204">
        <f>SUM(BK87:BK136)</f>
        <v>0</v>
      </c>
    </row>
    <row r="87" s="2" customFormat="1" ht="21.75" customHeight="1">
      <c r="A87" s="41"/>
      <c r="B87" s="42"/>
      <c r="C87" s="207" t="s">
        <v>80</v>
      </c>
      <c r="D87" s="207" t="s">
        <v>131</v>
      </c>
      <c r="E87" s="208" t="s">
        <v>1982</v>
      </c>
      <c r="F87" s="209" t="s">
        <v>1983</v>
      </c>
      <c r="G87" s="210" t="s">
        <v>134</v>
      </c>
      <c r="H87" s="211">
        <v>1</v>
      </c>
      <c r="I87" s="212"/>
      <c r="J87" s="213">
        <f>ROUND(I87*H87,2)</f>
        <v>0</v>
      </c>
      <c r="K87" s="209" t="s">
        <v>135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147</v>
      </c>
      <c r="AT87" s="218" t="s">
        <v>131</v>
      </c>
      <c r="AU87" s="218" t="s">
        <v>82</v>
      </c>
      <c r="AY87" s="20" t="s">
        <v>128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147</v>
      </c>
      <c r="BM87" s="218" t="s">
        <v>1984</v>
      </c>
    </row>
    <row r="88" s="2" customFormat="1">
      <c r="A88" s="41"/>
      <c r="B88" s="42"/>
      <c r="C88" s="43"/>
      <c r="D88" s="220" t="s">
        <v>137</v>
      </c>
      <c r="E88" s="43"/>
      <c r="F88" s="221" t="s">
        <v>1985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137</v>
      </c>
      <c r="AU88" s="20" t="s">
        <v>82</v>
      </c>
    </row>
    <row r="89" s="2" customFormat="1">
      <c r="A89" s="41"/>
      <c r="B89" s="42"/>
      <c r="C89" s="43"/>
      <c r="D89" s="225" t="s">
        <v>139</v>
      </c>
      <c r="E89" s="43"/>
      <c r="F89" s="226" t="s">
        <v>1986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139</v>
      </c>
      <c r="AU89" s="20" t="s">
        <v>82</v>
      </c>
    </row>
    <row r="90" s="2" customFormat="1" ht="24.15" customHeight="1">
      <c r="A90" s="41"/>
      <c r="B90" s="42"/>
      <c r="C90" s="270" t="s">
        <v>82</v>
      </c>
      <c r="D90" s="270" t="s">
        <v>387</v>
      </c>
      <c r="E90" s="271" t="s">
        <v>1987</v>
      </c>
      <c r="F90" s="272" t="s">
        <v>1988</v>
      </c>
      <c r="G90" s="273" t="s">
        <v>134</v>
      </c>
      <c r="H90" s="274">
        <v>1</v>
      </c>
      <c r="I90" s="275"/>
      <c r="J90" s="276">
        <f>ROUND(I90*H90,2)</f>
        <v>0</v>
      </c>
      <c r="K90" s="272" t="s">
        <v>135</v>
      </c>
      <c r="L90" s="277"/>
      <c r="M90" s="278" t="s">
        <v>19</v>
      </c>
      <c r="N90" s="279" t="s">
        <v>43</v>
      </c>
      <c r="O90" s="87"/>
      <c r="P90" s="216">
        <f>O90*H90</f>
        <v>0</v>
      </c>
      <c r="Q90" s="216">
        <v>5.0000000000000002E-05</v>
      </c>
      <c r="R90" s="216">
        <f>Q90*H90</f>
        <v>5.0000000000000002E-05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390</v>
      </c>
      <c r="AT90" s="218" t="s">
        <v>387</v>
      </c>
      <c r="AU90" s="218" t="s">
        <v>82</v>
      </c>
      <c r="AY90" s="20" t="s">
        <v>128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147</v>
      </c>
      <c r="BM90" s="218" t="s">
        <v>1989</v>
      </c>
    </row>
    <row r="91" s="2" customFormat="1">
      <c r="A91" s="41"/>
      <c r="B91" s="42"/>
      <c r="C91" s="43"/>
      <c r="D91" s="220" t="s">
        <v>137</v>
      </c>
      <c r="E91" s="43"/>
      <c r="F91" s="221" t="s">
        <v>1988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137</v>
      </c>
      <c r="AU91" s="20" t="s">
        <v>82</v>
      </c>
    </row>
    <row r="92" s="2" customFormat="1" ht="16.5" customHeight="1">
      <c r="A92" s="41"/>
      <c r="B92" s="42"/>
      <c r="C92" s="207" t="s">
        <v>162</v>
      </c>
      <c r="D92" s="207" t="s">
        <v>131</v>
      </c>
      <c r="E92" s="208" t="s">
        <v>1990</v>
      </c>
      <c r="F92" s="209" t="s">
        <v>1991</v>
      </c>
      <c r="G92" s="210" t="s">
        <v>134</v>
      </c>
      <c r="H92" s="211">
        <v>6</v>
      </c>
      <c r="I92" s="212"/>
      <c r="J92" s="213">
        <f>ROUND(I92*H92,2)</f>
        <v>0</v>
      </c>
      <c r="K92" s="209" t="s">
        <v>135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147</v>
      </c>
      <c r="AT92" s="218" t="s">
        <v>131</v>
      </c>
      <c r="AU92" s="218" t="s">
        <v>82</v>
      </c>
      <c r="AY92" s="20" t="s">
        <v>128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147</v>
      </c>
      <c r="BM92" s="218" t="s">
        <v>1992</v>
      </c>
    </row>
    <row r="93" s="2" customFormat="1">
      <c r="A93" s="41"/>
      <c r="B93" s="42"/>
      <c r="C93" s="43"/>
      <c r="D93" s="220" t="s">
        <v>137</v>
      </c>
      <c r="E93" s="43"/>
      <c r="F93" s="221" t="s">
        <v>1993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137</v>
      </c>
      <c r="AU93" s="20" t="s">
        <v>82</v>
      </c>
    </row>
    <row r="94" s="2" customFormat="1">
      <c r="A94" s="41"/>
      <c r="B94" s="42"/>
      <c r="C94" s="43"/>
      <c r="D94" s="225" t="s">
        <v>139</v>
      </c>
      <c r="E94" s="43"/>
      <c r="F94" s="226" t="s">
        <v>1994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139</v>
      </c>
      <c r="AU94" s="20" t="s">
        <v>82</v>
      </c>
    </row>
    <row r="95" s="2" customFormat="1" ht="24.15" customHeight="1">
      <c r="A95" s="41"/>
      <c r="B95" s="42"/>
      <c r="C95" s="270" t="s">
        <v>129</v>
      </c>
      <c r="D95" s="270" t="s">
        <v>387</v>
      </c>
      <c r="E95" s="271" t="s">
        <v>1995</v>
      </c>
      <c r="F95" s="272" t="s">
        <v>1996</v>
      </c>
      <c r="G95" s="273" t="s">
        <v>134</v>
      </c>
      <c r="H95" s="274">
        <v>6</v>
      </c>
      <c r="I95" s="275"/>
      <c r="J95" s="276">
        <f>ROUND(I95*H95,2)</f>
        <v>0</v>
      </c>
      <c r="K95" s="272" t="s">
        <v>353</v>
      </c>
      <c r="L95" s="277"/>
      <c r="M95" s="278" t="s">
        <v>19</v>
      </c>
      <c r="N95" s="279" t="s">
        <v>43</v>
      </c>
      <c r="O95" s="87"/>
      <c r="P95" s="216">
        <f>O95*H95</f>
        <v>0</v>
      </c>
      <c r="Q95" s="216">
        <v>0.00016000000000000001</v>
      </c>
      <c r="R95" s="216">
        <f>Q95*H95</f>
        <v>0.00096000000000000013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390</v>
      </c>
      <c r="AT95" s="218" t="s">
        <v>387</v>
      </c>
      <c r="AU95" s="218" t="s">
        <v>82</v>
      </c>
      <c r="AY95" s="20" t="s">
        <v>128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147</v>
      </c>
      <c r="BM95" s="218" t="s">
        <v>1997</v>
      </c>
    </row>
    <row r="96" s="2" customFormat="1">
      <c r="A96" s="41"/>
      <c r="B96" s="42"/>
      <c r="C96" s="43"/>
      <c r="D96" s="220" t="s">
        <v>137</v>
      </c>
      <c r="E96" s="43"/>
      <c r="F96" s="221" t="s">
        <v>1996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137</v>
      </c>
      <c r="AU96" s="20" t="s">
        <v>82</v>
      </c>
    </row>
    <row r="97" s="2" customFormat="1" ht="24.15" customHeight="1">
      <c r="A97" s="41"/>
      <c r="B97" s="42"/>
      <c r="C97" s="270" t="s">
        <v>173</v>
      </c>
      <c r="D97" s="270" t="s">
        <v>387</v>
      </c>
      <c r="E97" s="271" t="s">
        <v>1998</v>
      </c>
      <c r="F97" s="272" t="s">
        <v>1999</v>
      </c>
      <c r="G97" s="273" t="s">
        <v>134</v>
      </c>
      <c r="H97" s="274">
        <v>6</v>
      </c>
      <c r="I97" s="275"/>
      <c r="J97" s="276">
        <f>ROUND(I97*H97,2)</f>
        <v>0</v>
      </c>
      <c r="K97" s="272" t="s">
        <v>135</v>
      </c>
      <c r="L97" s="277"/>
      <c r="M97" s="278" t="s">
        <v>19</v>
      </c>
      <c r="N97" s="279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390</v>
      </c>
      <c r="AT97" s="218" t="s">
        <v>387</v>
      </c>
      <c r="AU97" s="218" t="s">
        <v>82</v>
      </c>
      <c r="AY97" s="20" t="s">
        <v>128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147</v>
      </c>
      <c r="BM97" s="218" t="s">
        <v>2000</v>
      </c>
    </row>
    <row r="98" s="2" customFormat="1">
      <c r="A98" s="41"/>
      <c r="B98" s="42"/>
      <c r="C98" s="43"/>
      <c r="D98" s="220" t="s">
        <v>137</v>
      </c>
      <c r="E98" s="43"/>
      <c r="F98" s="221" t="s">
        <v>1999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137</v>
      </c>
      <c r="AU98" s="20" t="s">
        <v>82</v>
      </c>
    </row>
    <row r="99" s="2" customFormat="1" ht="33" customHeight="1">
      <c r="A99" s="41"/>
      <c r="B99" s="42"/>
      <c r="C99" s="207" t="s">
        <v>151</v>
      </c>
      <c r="D99" s="207" t="s">
        <v>131</v>
      </c>
      <c r="E99" s="208" t="s">
        <v>2001</v>
      </c>
      <c r="F99" s="209" t="s">
        <v>2002</v>
      </c>
      <c r="G99" s="210" t="s">
        <v>352</v>
      </c>
      <c r="H99" s="211">
        <v>30</v>
      </c>
      <c r="I99" s="212"/>
      <c r="J99" s="213">
        <f>ROUND(I99*H99,2)</f>
        <v>0</v>
      </c>
      <c r="K99" s="209" t="s">
        <v>135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147</v>
      </c>
      <c r="AT99" s="218" t="s">
        <v>131</v>
      </c>
      <c r="AU99" s="218" t="s">
        <v>82</v>
      </c>
      <c r="AY99" s="20" t="s">
        <v>128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147</v>
      </c>
      <c r="BM99" s="218" t="s">
        <v>2003</v>
      </c>
    </row>
    <row r="100" s="2" customFormat="1">
      <c r="A100" s="41"/>
      <c r="B100" s="42"/>
      <c r="C100" s="43"/>
      <c r="D100" s="220" t="s">
        <v>137</v>
      </c>
      <c r="E100" s="43"/>
      <c r="F100" s="221" t="s">
        <v>2004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137</v>
      </c>
      <c r="AU100" s="20" t="s">
        <v>82</v>
      </c>
    </row>
    <row r="101" s="2" customFormat="1">
      <c r="A101" s="41"/>
      <c r="B101" s="42"/>
      <c r="C101" s="43"/>
      <c r="D101" s="225" t="s">
        <v>139</v>
      </c>
      <c r="E101" s="43"/>
      <c r="F101" s="226" t="s">
        <v>2005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139</v>
      </c>
      <c r="AU101" s="20" t="s">
        <v>82</v>
      </c>
    </row>
    <row r="102" s="2" customFormat="1" ht="49.05" customHeight="1">
      <c r="A102" s="41"/>
      <c r="B102" s="42"/>
      <c r="C102" s="270" t="s">
        <v>204</v>
      </c>
      <c r="D102" s="270" t="s">
        <v>387</v>
      </c>
      <c r="E102" s="271" t="s">
        <v>2006</v>
      </c>
      <c r="F102" s="272" t="s">
        <v>2007</v>
      </c>
      <c r="G102" s="273" t="s">
        <v>352</v>
      </c>
      <c r="H102" s="274">
        <v>34.5</v>
      </c>
      <c r="I102" s="275"/>
      <c r="J102" s="276">
        <f>ROUND(I102*H102,2)</f>
        <v>0</v>
      </c>
      <c r="K102" s="272" t="s">
        <v>135</v>
      </c>
      <c r="L102" s="277"/>
      <c r="M102" s="278" t="s">
        <v>19</v>
      </c>
      <c r="N102" s="279" t="s">
        <v>43</v>
      </c>
      <c r="O102" s="87"/>
      <c r="P102" s="216">
        <f>O102*H102</f>
        <v>0</v>
      </c>
      <c r="Q102" s="216">
        <v>0.00011</v>
      </c>
      <c r="R102" s="216">
        <f>Q102*H102</f>
        <v>0.0037950000000000002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390</v>
      </c>
      <c r="AT102" s="218" t="s">
        <v>387</v>
      </c>
      <c r="AU102" s="218" t="s">
        <v>82</v>
      </c>
      <c r="AY102" s="20" t="s">
        <v>128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147</v>
      </c>
      <c r="BM102" s="218" t="s">
        <v>2008</v>
      </c>
    </row>
    <row r="103" s="2" customFormat="1">
      <c r="A103" s="41"/>
      <c r="B103" s="42"/>
      <c r="C103" s="43"/>
      <c r="D103" s="220" t="s">
        <v>137</v>
      </c>
      <c r="E103" s="43"/>
      <c r="F103" s="221" t="s">
        <v>2007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137</v>
      </c>
      <c r="AU103" s="20" t="s">
        <v>82</v>
      </c>
    </row>
    <row r="104" s="14" customFormat="1">
      <c r="A104" s="14"/>
      <c r="B104" s="237"/>
      <c r="C104" s="238"/>
      <c r="D104" s="220" t="s">
        <v>141</v>
      </c>
      <c r="E104" s="239" t="s">
        <v>19</v>
      </c>
      <c r="F104" s="240" t="s">
        <v>399</v>
      </c>
      <c r="G104" s="238"/>
      <c r="H104" s="241">
        <v>30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141</v>
      </c>
      <c r="AU104" s="247" t="s">
        <v>82</v>
      </c>
      <c r="AV104" s="14" t="s">
        <v>82</v>
      </c>
      <c r="AW104" s="14" t="s">
        <v>33</v>
      </c>
      <c r="AX104" s="14" t="s">
        <v>80</v>
      </c>
      <c r="AY104" s="247" t="s">
        <v>128</v>
      </c>
    </row>
    <row r="105" s="14" customFormat="1">
      <c r="A105" s="14"/>
      <c r="B105" s="237"/>
      <c r="C105" s="238"/>
      <c r="D105" s="220" t="s">
        <v>141</v>
      </c>
      <c r="E105" s="238"/>
      <c r="F105" s="240" t="s">
        <v>2009</v>
      </c>
      <c r="G105" s="238"/>
      <c r="H105" s="241">
        <v>34.5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141</v>
      </c>
      <c r="AU105" s="247" t="s">
        <v>82</v>
      </c>
      <c r="AV105" s="14" t="s">
        <v>82</v>
      </c>
      <c r="AW105" s="14" t="s">
        <v>4</v>
      </c>
      <c r="AX105" s="14" t="s">
        <v>80</v>
      </c>
      <c r="AY105" s="247" t="s">
        <v>128</v>
      </c>
    </row>
    <row r="106" s="2" customFormat="1" ht="24.15" customHeight="1">
      <c r="A106" s="41"/>
      <c r="B106" s="42"/>
      <c r="C106" s="207" t="s">
        <v>224</v>
      </c>
      <c r="D106" s="207" t="s">
        <v>131</v>
      </c>
      <c r="E106" s="208" t="s">
        <v>2010</v>
      </c>
      <c r="F106" s="209" t="s">
        <v>2011</v>
      </c>
      <c r="G106" s="210" t="s">
        <v>352</v>
      </c>
      <c r="H106" s="211">
        <v>3</v>
      </c>
      <c r="I106" s="212"/>
      <c r="J106" s="213">
        <f>ROUND(I106*H106,2)</f>
        <v>0</v>
      </c>
      <c r="K106" s="209" t="s">
        <v>135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147</v>
      </c>
      <c r="AT106" s="218" t="s">
        <v>131</v>
      </c>
      <c r="AU106" s="218" t="s">
        <v>82</v>
      </c>
      <c r="AY106" s="20" t="s">
        <v>128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147</v>
      </c>
      <c r="BM106" s="218" t="s">
        <v>2012</v>
      </c>
    </row>
    <row r="107" s="2" customFormat="1">
      <c r="A107" s="41"/>
      <c r="B107" s="42"/>
      <c r="C107" s="43"/>
      <c r="D107" s="220" t="s">
        <v>137</v>
      </c>
      <c r="E107" s="43"/>
      <c r="F107" s="221" t="s">
        <v>2013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137</v>
      </c>
      <c r="AU107" s="20" t="s">
        <v>82</v>
      </c>
    </row>
    <row r="108" s="2" customFormat="1">
      <c r="A108" s="41"/>
      <c r="B108" s="42"/>
      <c r="C108" s="43"/>
      <c r="D108" s="225" t="s">
        <v>139</v>
      </c>
      <c r="E108" s="43"/>
      <c r="F108" s="226" t="s">
        <v>2014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139</v>
      </c>
      <c r="AU108" s="20" t="s">
        <v>82</v>
      </c>
    </row>
    <row r="109" s="2" customFormat="1" ht="49.05" customHeight="1">
      <c r="A109" s="41"/>
      <c r="B109" s="42"/>
      <c r="C109" s="270" t="s">
        <v>245</v>
      </c>
      <c r="D109" s="270" t="s">
        <v>387</v>
      </c>
      <c r="E109" s="271" t="s">
        <v>2015</v>
      </c>
      <c r="F109" s="272" t="s">
        <v>2016</v>
      </c>
      <c r="G109" s="273" t="s">
        <v>352</v>
      </c>
      <c r="H109" s="274">
        <v>3.4500000000000002</v>
      </c>
      <c r="I109" s="275"/>
      <c r="J109" s="276">
        <f>ROUND(I109*H109,2)</f>
        <v>0</v>
      </c>
      <c r="K109" s="272" t="s">
        <v>135</v>
      </c>
      <c r="L109" s="277"/>
      <c r="M109" s="278" t="s">
        <v>19</v>
      </c>
      <c r="N109" s="279" t="s">
        <v>43</v>
      </c>
      <c r="O109" s="87"/>
      <c r="P109" s="216">
        <f>O109*H109</f>
        <v>0</v>
      </c>
      <c r="Q109" s="216">
        <v>0.00012999999999999999</v>
      </c>
      <c r="R109" s="216">
        <f>Q109*H109</f>
        <v>0.00044850000000000001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390</v>
      </c>
      <c r="AT109" s="218" t="s">
        <v>387</v>
      </c>
      <c r="AU109" s="218" t="s">
        <v>82</v>
      </c>
      <c r="AY109" s="20" t="s">
        <v>128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147</v>
      </c>
      <c r="BM109" s="218" t="s">
        <v>2017</v>
      </c>
    </row>
    <row r="110" s="2" customFormat="1">
      <c r="A110" s="41"/>
      <c r="B110" s="42"/>
      <c r="C110" s="43"/>
      <c r="D110" s="220" t="s">
        <v>137</v>
      </c>
      <c r="E110" s="43"/>
      <c r="F110" s="221" t="s">
        <v>2016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137</v>
      </c>
      <c r="AU110" s="20" t="s">
        <v>82</v>
      </c>
    </row>
    <row r="111" s="14" customFormat="1">
      <c r="A111" s="14"/>
      <c r="B111" s="237"/>
      <c r="C111" s="238"/>
      <c r="D111" s="220" t="s">
        <v>141</v>
      </c>
      <c r="E111" s="239" t="s">
        <v>19</v>
      </c>
      <c r="F111" s="240" t="s">
        <v>162</v>
      </c>
      <c r="G111" s="238"/>
      <c r="H111" s="241">
        <v>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141</v>
      </c>
      <c r="AU111" s="247" t="s">
        <v>82</v>
      </c>
      <c r="AV111" s="14" t="s">
        <v>82</v>
      </c>
      <c r="AW111" s="14" t="s">
        <v>33</v>
      </c>
      <c r="AX111" s="14" t="s">
        <v>80</v>
      </c>
      <c r="AY111" s="247" t="s">
        <v>128</v>
      </c>
    </row>
    <row r="112" s="14" customFormat="1">
      <c r="A112" s="14"/>
      <c r="B112" s="237"/>
      <c r="C112" s="238"/>
      <c r="D112" s="220" t="s">
        <v>141</v>
      </c>
      <c r="E112" s="238"/>
      <c r="F112" s="240" t="s">
        <v>2018</v>
      </c>
      <c r="G112" s="238"/>
      <c r="H112" s="241">
        <v>3.4500000000000002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141</v>
      </c>
      <c r="AU112" s="247" t="s">
        <v>82</v>
      </c>
      <c r="AV112" s="14" t="s">
        <v>82</v>
      </c>
      <c r="AW112" s="14" t="s">
        <v>4</v>
      </c>
      <c r="AX112" s="14" t="s">
        <v>80</v>
      </c>
      <c r="AY112" s="247" t="s">
        <v>128</v>
      </c>
    </row>
    <row r="113" s="2" customFormat="1" ht="33" customHeight="1">
      <c r="A113" s="41"/>
      <c r="B113" s="42"/>
      <c r="C113" s="207" t="s">
        <v>251</v>
      </c>
      <c r="D113" s="207" t="s">
        <v>131</v>
      </c>
      <c r="E113" s="208" t="s">
        <v>2019</v>
      </c>
      <c r="F113" s="209" t="s">
        <v>2020</v>
      </c>
      <c r="G113" s="210" t="s">
        <v>352</v>
      </c>
      <c r="H113" s="211">
        <v>15</v>
      </c>
      <c r="I113" s="212"/>
      <c r="J113" s="213">
        <f>ROUND(I113*H113,2)</f>
        <v>0</v>
      </c>
      <c r="K113" s="209" t="s">
        <v>135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147</v>
      </c>
      <c r="AT113" s="218" t="s">
        <v>131</v>
      </c>
      <c r="AU113" s="218" t="s">
        <v>82</v>
      </c>
      <c r="AY113" s="20" t="s">
        <v>128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147</v>
      </c>
      <c r="BM113" s="218" t="s">
        <v>2021</v>
      </c>
    </row>
    <row r="114" s="2" customFormat="1">
      <c r="A114" s="41"/>
      <c r="B114" s="42"/>
      <c r="C114" s="43"/>
      <c r="D114" s="220" t="s">
        <v>137</v>
      </c>
      <c r="E114" s="43"/>
      <c r="F114" s="221" t="s">
        <v>2022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137</v>
      </c>
      <c r="AU114" s="20" t="s">
        <v>82</v>
      </c>
    </row>
    <row r="115" s="2" customFormat="1">
      <c r="A115" s="41"/>
      <c r="B115" s="42"/>
      <c r="C115" s="43"/>
      <c r="D115" s="225" t="s">
        <v>139</v>
      </c>
      <c r="E115" s="43"/>
      <c r="F115" s="226" t="s">
        <v>2023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139</v>
      </c>
      <c r="AU115" s="20" t="s">
        <v>82</v>
      </c>
    </row>
    <row r="116" s="2" customFormat="1" ht="49.05" customHeight="1">
      <c r="A116" s="41"/>
      <c r="B116" s="42"/>
      <c r="C116" s="270" t="s">
        <v>265</v>
      </c>
      <c r="D116" s="270" t="s">
        <v>387</v>
      </c>
      <c r="E116" s="271" t="s">
        <v>2024</v>
      </c>
      <c r="F116" s="272" t="s">
        <v>2025</v>
      </c>
      <c r="G116" s="273" t="s">
        <v>352</v>
      </c>
      <c r="H116" s="274">
        <v>17.25</v>
      </c>
      <c r="I116" s="275"/>
      <c r="J116" s="276">
        <f>ROUND(I116*H116,2)</f>
        <v>0</v>
      </c>
      <c r="K116" s="272" t="s">
        <v>135</v>
      </c>
      <c r="L116" s="277"/>
      <c r="M116" s="278" t="s">
        <v>19</v>
      </c>
      <c r="N116" s="279" t="s">
        <v>43</v>
      </c>
      <c r="O116" s="87"/>
      <c r="P116" s="216">
        <f>O116*H116</f>
        <v>0</v>
      </c>
      <c r="Q116" s="216">
        <v>0.00017000000000000001</v>
      </c>
      <c r="R116" s="216">
        <f>Q116*H116</f>
        <v>0.0029325000000000002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390</v>
      </c>
      <c r="AT116" s="218" t="s">
        <v>387</v>
      </c>
      <c r="AU116" s="218" t="s">
        <v>82</v>
      </c>
      <c r="AY116" s="20" t="s">
        <v>128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147</v>
      </c>
      <c r="BM116" s="218" t="s">
        <v>2026</v>
      </c>
    </row>
    <row r="117" s="2" customFormat="1">
      <c r="A117" s="41"/>
      <c r="B117" s="42"/>
      <c r="C117" s="43"/>
      <c r="D117" s="220" t="s">
        <v>137</v>
      </c>
      <c r="E117" s="43"/>
      <c r="F117" s="221" t="s">
        <v>2025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137</v>
      </c>
      <c r="AU117" s="20" t="s">
        <v>82</v>
      </c>
    </row>
    <row r="118" s="14" customFormat="1">
      <c r="A118" s="14"/>
      <c r="B118" s="237"/>
      <c r="C118" s="238"/>
      <c r="D118" s="220" t="s">
        <v>141</v>
      </c>
      <c r="E118" s="239" t="s">
        <v>19</v>
      </c>
      <c r="F118" s="240" t="s">
        <v>290</v>
      </c>
      <c r="G118" s="238"/>
      <c r="H118" s="241">
        <v>15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141</v>
      </c>
      <c r="AU118" s="247" t="s">
        <v>82</v>
      </c>
      <c r="AV118" s="14" t="s">
        <v>82</v>
      </c>
      <c r="AW118" s="14" t="s">
        <v>33</v>
      </c>
      <c r="AX118" s="14" t="s">
        <v>80</v>
      </c>
      <c r="AY118" s="247" t="s">
        <v>128</v>
      </c>
    </row>
    <row r="119" s="14" customFormat="1">
      <c r="A119" s="14"/>
      <c r="B119" s="237"/>
      <c r="C119" s="238"/>
      <c r="D119" s="220" t="s">
        <v>141</v>
      </c>
      <c r="E119" s="238"/>
      <c r="F119" s="240" t="s">
        <v>2027</v>
      </c>
      <c r="G119" s="238"/>
      <c r="H119" s="241">
        <v>17.25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141</v>
      </c>
      <c r="AU119" s="247" t="s">
        <v>82</v>
      </c>
      <c r="AV119" s="14" t="s">
        <v>82</v>
      </c>
      <c r="AW119" s="14" t="s">
        <v>4</v>
      </c>
      <c r="AX119" s="14" t="s">
        <v>80</v>
      </c>
      <c r="AY119" s="247" t="s">
        <v>128</v>
      </c>
    </row>
    <row r="120" s="2" customFormat="1" ht="24.15" customHeight="1">
      <c r="A120" s="41"/>
      <c r="B120" s="42"/>
      <c r="C120" s="207" t="s">
        <v>8</v>
      </c>
      <c r="D120" s="207" t="s">
        <v>131</v>
      </c>
      <c r="E120" s="208" t="s">
        <v>2028</v>
      </c>
      <c r="F120" s="209" t="s">
        <v>2029</v>
      </c>
      <c r="G120" s="210" t="s">
        <v>134</v>
      </c>
      <c r="H120" s="211">
        <v>2</v>
      </c>
      <c r="I120" s="212"/>
      <c r="J120" s="213">
        <f>ROUND(I120*H120,2)</f>
        <v>0</v>
      </c>
      <c r="K120" s="209" t="s">
        <v>135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147</v>
      </c>
      <c r="AT120" s="218" t="s">
        <v>131</v>
      </c>
      <c r="AU120" s="218" t="s">
        <v>82</v>
      </c>
      <c r="AY120" s="20" t="s">
        <v>128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147</v>
      </c>
      <c r="BM120" s="218" t="s">
        <v>2030</v>
      </c>
    </row>
    <row r="121" s="2" customFormat="1">
      <c r="A121" s="41"/>
      <c r="B121" s="42"/>
      <c r="C121" s="43"/>
      <c r="D121" s="220" t="s">
        <v>137</v>
      </c>
      <c r="E121" s="43"/>
      <c r="F121" s="221" t="s">
        <v>2031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137</v>
      </c>
      <c r="AU121" s="20" t="s">
        <v>82</v>
      </c>
    </row>
    <row r="122" s="2" customFormat="1">
      <c r="A122" s="41"/>
      <c r="B122" s="42"/>
      <c r="C122" s="43"/>
      <c r="D122" s="225" t="s">
        <v>139</v>
      </c>
      <c r="E122" s="43"/>
      <c r="F122" s="226" t="s">
        <v>2032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139</v>
      </c>
      <c r="AU122" s="20" t="s">
        <v>82</v>
      </c>
    </row>
    <row r="123" s="2" customFormat="1" ht="16.5" customHeight="1">
      <c r="A123" s="41"/>
      <c r="B123" s="42"/>
      <c r="C123" s="270" t="s">
        <v>149</v>
      </c>
      <c r="D123" s="270" t="s">
        <v>387</v>
      </c>
      <c r="E123" s="271" t="s">
        <v>2033</v>
      </c>
      <c r="F123" s="272" t="s">
        <v>2034</v>
      </c>
      <c r="G123" s="273" t="s">
        <v>134</v>
      </c>
      <c r="H123" s="274">
        <v>1</v>
      </c>
      <c r="I123" s="275"/>
      <c r="J123" s="276">
        <f>ROUND(I123*H123,2)</f>
        <v>0</v>
      </c>
      <c r="K123" s="272" t="s">
        <v>353</v>
      </c>
      <c r="L123" s="277"/>
      <c r="M123" s="278" t="s">
        <v>19</v>
      </c>
      <c r="N123" s="279" t="s">
        <v>43</v>
      </c>
      <c r="O123" s="87"/>
      <c r="P123" s="216">
        <f>O123*H123</f>
        <v>0</v>
      </c>
      <c r="Q123" s="216">
        <v>0.0070000000000000001</v>
      </c>
      <c r="R123" s="216">
        <f>Q123*H123</f>
        <v>0.0070000000000000001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390</v>
      </c>
      <c r="AT123" s="218" t="s">
        <v>387</v>
      </c>
      <c r="AU123" s="218" t="s">
        <v>82</v>
      </c>
      <c r="AY123" s="20" t="s">
        <v>128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147</v>
      </c>
      <c r="BM123" s="218" t="s">
        <v>2035</v>
      </c>
    </row>
    <row r="124" s="2" customFormat="1">
      <c r="A124" s="41"/>
      <c r="B124" s="42"/>
      <c r="C124" s="43"/>
      <c r="D124" s="220" t="s">
        <v>137</v>
      </c>
      <c r="E124" s="43"/>
      <c r="F124" s="221" t="s">
        <v>2034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137</v>
      </c>
      <c r="AU124" s="20" t="s">
        <v>82</v>
      </c>
    </row>
    <row r="125" s="2" customFormat="1" ht="16.5" customHeight="1">
      <c r="A125" s="41"/>
      <c r="B125" s="42"/>
      <c r="C125" s="270" t="s">
        <v>282</v>
      </c>
      <c r="D125" s="270" t="s">
        <v>387</v>
      </c>
      <c r="E125" s="271" t="s">
        <v>2036</v>
      </c>
      <c r="F125" s="272" t="s">
        <v>2037</v>
      </c>
      <c r="G125" s="273" t="s">
        <v>134</v>
      </c>
      <c r="H125" s="274">
        <v>1</v>
      </c>
      <c r="I125" s="275"/>
      <c r="J125" s="276">
        <f>ROUND(I125*H125,2)</f>
        <v>0</v>
      </c>
      <c r="K125" s="272" t="s">
        <v>353</v>
      </c>
      <c r="L125" s="277"/>
      <c r="M125" s="278" t="s">
        <v>19</v>
      </c>
      <c r="N125" s="279" t="s">
        <v>43</v>
      </c>
      <c r="O125" s="87"/>
      <c r="P125" s="216">
        <f>O125*H125</f>
        <v>0</v>
      </c>
      <c r="Q125" s="216">
        <v>0.002</v>
      </c>
      <c r="R125" s="216">
        <f>Q125*H125</f>
        <v>0.002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390</v>
      </c>
      <c r="AT125" s="218" t="s">
        <v>387</v>
      </c>
      <c r="AU125" s="218" t="s">
        <v>82</v>
      </c>
      <c r="AY125" s="20" t="s">
        <v>128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147</v>
      </c>
      <c r="BM125" s="218" t="s">
        <v>2038</v>
      </c>
    </row>
    <row r="126" s="2" customFormat="1">
      <c r="A126" s="41"/>
      <c r="B126" s="42"/>
      <c r="C126" s="43"/>
      <c r="D126" s="220" t="s">
        <v>137</v>
      </c>
      <c r="E126" s="43"/>
      <c r="F126" s="221" t="s">
        <v>2037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137</v>
      </c>
      <c r="AU126" s="20" t="s">
        <v>82</v>
      </c>
    </row>
    <row r="127" s="2" customFormat="1" ht="37.8" customHeight="1">
      <c r="A127" s="41"/>
      <c r="B127" s="42"/>
      <c r="C127" s="207" t="s">
        <v>290</v>
      </c>
      <c r="D127" s="207" t="s">
        <v>131</v>
      </c>
      <c r="E127" s="208" t="s">
        <v>2039</v>
      </c>
      <c r="F127" s="209" t="s">
        <v>2040</v>
      </c>
      <c r="G127" s="210" t="s">
        <v>134</v>
      </c>
      <c r="H127" s="211">
        <v>1</v>
      </c>
      <c r="I127" s="212"/>
      <c r="J127" s="213">
        <f>ROUND(I127*H127,2)</f>
        <v>0</v>
      </c>
      <c r="K127" s="209" t="s">
        <v>135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147</v>
      </c>
      <c r="AT127" s="218" t="s">
        <v>131</v>
      </c>
      <c r="AU127" s="218" t="s">
        <v>82</v>
      </c>
      <c r="AY127" s="20" t="s">
        <v>128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147</v>
      </c>
      <c r="BM127" s="218" t="s">
        <v>2041</v>
      </c>
    </row>
    <row r="128" s="2" customFormat="1">
      <c r="A128" s="41"/>
      <c r="B128" s="42"/>
      <c r="C128" s="43"/>
      <c r="D128" s="220" t="s">
        <v>137</v>
      </c>
      <c r="E128" s="43"/>
      <c r="F128" s="221" t="s">
        <v>2042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137</v>
      </c>
      <c r="AU128" s="20" t="s">
        <v>82</v>
      </c>
    </row>
    <row r="129" s="2" customFormat="1">
      <c r="A129" s="41"/>
      <c r="B129" s="42"/>
      <c r="C129" s="43"/>
      <c r="D129" s="225" t="s">
        <v>139</v>
      </c>
      <c r="E129" s="43"/>
      <c r="F129" s="226" t="s">
        <v>2043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139</v>
      </c>
      <c r="AU129" s="20" t="s">
        <v>82</v>
      </c>
    </row>
    <row r="130" s="2" customFormat="1" ht="24.15" customHeight="1">
      <c r="A130" s="41"/>
      <c r="B130" s="42"/>
      <c r="C130" s="270" t="s">
        <v>147</v>
      </c>
      <c r="D130" s="270" t="s">
        <v>387</v>
      </c>
      <c r="E130" s="271" t="s">
        <v>2044</v>
      </c>
      <c r="F130" s="272" t="s">
        <v>2045</v>
      </c>
      <c r="G130" s="273" t="s">
        <v>134</v>
      </c>
      <c r="H130" s="274">
        <v>1</v>
      </c>
      <c r="I130" s="275"/>
      <c r="J130" s="276">
        <f>ROUND(I130*H130,2)</f>
        <v>0</v>
      </c>
      <c r="K130" s="272" t="s">
        <v>135</v>
      </c>
      <c r="L130" s="277"/>
      <c r="M130" s="278" t="s">
        <v>19</v>
      </c>
      <c r="N130" s="279" t="s">
        <v>43</v>
      </c>
      <c r="O130" s="87"/>
      <c r="P130" s="216">
        <f>O130*H130</f>
        <v>0</v>
      </c>
      <c r="Q130" s="216">
        <v>0.00010000000000000001</v>
      </c>
      <c r="R130" s="216">
        <f>Q130*H130</f>
        <v>0.00010000000000000001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390</v>
      </c>
      <c r="AT130" s="218" t="s">
        <v>387</v>
      </c>
      <c r="AU130" s="218" t="s">
        <v>82</v>
      </c>
      <c r="AY130" s="20" t="s">
        <v>128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147</v>
      </c>
      <c r="BM130" s="218" t="s">
        <v>2046</v>
      </c>
    </row>
    <row r="131" s="2" customFormat="1">
      <c r="A131" s="41"/>
      <c r="B131" s="42"/>
      <c r="C131" s="43"/>
      <c r="D131" s="220" t="s">
        <v>137</v>
      </c>
      <c r="E131" s="43"/>
      <c r="F131" s="221" t="s">
        <v>2045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137</v>
      </c>
      <c r="AU131" s="20" t="s">
        <v>82</v>
      </c>
    </row>
    <row r="132" s="2" customFormat="1" ht="21.75" customHeight="1">
      <c r="A132" s="41"/>
      <c r="B132" s="42"/>
      <c r="C132" s="270" t="s">
        <v>281</v>
      </c>
      <c r="D132" s="270" t="s">
        <v>387</v>
      </c>
      <c r="E132" s="271" t="s">
        <v>2047</v>
      </c>
      <c r="F132" s="272" t="s">
        <v>2048</v>
      </c>
      <c r="G132" s="273" t="s">
        <v>134</v>
      </c>
      <c r="H132" s="274">
        <v>1</v>
      </c>
      <c r="I132" s="275"/>
      <c r="J132" s="276">
        <f>ROUND(I132*H132,2)</f>
        <v>0</v>
      </c>
      <c r="K132" s="272" t="s">
        <v>135</v>
      </c>
      <c r="L132" s="277"/>
      <c r="M132" s="278" t="s">
        <v>19</v>
      </c>
      <c r="N132" s="279" t="s">
        <v>43</v>
      </c>
      <c r="O132" s="87"/>
      <c r="P132" s="216">
        <f>O132*H132</f>
        <v>0</v>
      </c>
      <c r="Q132" s="216">
        <v>2.0000000000000002E-05</v>
      </c>
      <c r="R132" s="216">
        <f>Q132*H132</f>
        <v>2.0000000000000002E-05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390</v>
      </c>
      <c r="AT132" s="218" t="s">
        <v>387</v>
      </c>
      <c r="AU132" s="218" t="s">
        <v>82</v>
      </c>
      <c r="AY132" s="20" t="s">
        <v>128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147</v>
      </c>
      <c r="BM132" s="218" t="s">
        <v>2049</v>
      </c>
    </row>
    <row r="133" s="2" customFormat="1">
      <c r="A133" s="41"/>
      <c r="B133" s="42"/>
      <c r="C133" s="43"/>
      <c r="D133" s="220" t="s">
        <v>137</v>
      </c>
      <c r="E133" s="43"/>
      <c r="F133" s="221" t="s">
        <v>2048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137</v>
      </c>
      <c r="AU133" s="20" t="s">
        <v>82</v>
      </c>
    </row>
    <row r="134" s="2" customFormat="1" ht="24.15" customHeight="1">
      <c r="A134" s="41"/>
      <c r="B134" s="42"/>
      <c r="C134" s="207" t="s">
        <v>145</v>
      </c>
      <c r="D134" s="207" t="s">
        <v>131</v>
      </c>
      <c r="E134" s="208" t="s">
        <v>2050</v>
      </c>
      <c r="F134" s="209" t="s">
        <v>2051</v>
      </c>
      <c r="G134" s="210" t="s">
        <v>293</v>
      </c>
      <c r="H134" s="211">
        <v>0.017000000000000001</v>
      </c>
      <c r="I134" s="212"/>
      <c r="J134" s="213">
        <f>ROUND(I134*H134,2)</f>
        <v>0</v>
      </c>
      <c r="K134" s="209" t="s">
        <v>135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147</v>
      </c>
      <c r="AT134" s="218" t="s">
        <v>131</v>
      </c>
      <c r="AU134" s="218" t="s">
        <v>82</v>
      </c>
      <c r="AY134" s="20" t="s">
        <v>128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147</v>
      </c>
      <c r="BM134" s="218" t="s">
        <v>2052</v>
      </c>
    </row>
    <row r="135" s="2" customFormat="1">
      <c r="A135" s="41"/>
      <c r="B135" s="42"/>
      <c r="C135" s="43"/>
      <c r="D135" s="220" t="s">
        <v>137</v>
      </c>
      <c r="E135" s="43"/>
      <c r="F135" s="221" t="s">
        <v>2053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137</v>
      </c>
      <c r="AU135" s="20" t="s">
        <v>82</v>
      </c>
    </row>
    <row r="136" s="2" customFormat="1">
      <c r="A136" s="41"/>
      <c r="B136" s="42"/>
      <c r="C136" s="43"/>
      <c r="D136" s="225" t="s">
        <v>139</v>
      </c>
      <c r="E136" s="43"/>
      <c r="F136" s="226" t="s">
        <v>2054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139</v>
      </c>
      <c r="AU136" s="20" t="s">
        <v>82</v>
      </c>
    </row>
    <row r="137" s="12" customFormat="1" ht="25.92" customHeight="1">
      <c r="A137" s="12"/>
      <c r="B137" s="191"/>
      <c r="C137" s="192"/>
      <c r="D137" s="193" t="s">
        <v>71</v>
      </c>
      <c r="E137" s="194" t="s">
        <v>387</v>
      </c>
      <c r="F137" s="194" t="s">
        <v>2055</v>
      </c>
      <c r="G137" s="192"/>
      <c r="H137" s="192"/>
      <c r="I137" s="195"/>
      <c r="J137" s="196">
        <f>BK137</f>
        <v>0</v>
      </c>
      <c r="K137" s="192"/>
      <c r="L137" s="197"/>
      <c r="M137" s="198"/>
      <c r="N137" s="199"/>
      <c r="O137" s="199"/>
      <c r="P137" s="200">
        <f>P138</f>
        <v>0</v>
      </c>
      <c r="Q137" s="199"/>
      <c r="R137" s="200">
        <f>R138</f>
        <v>0.014700000000000001</v>
      </c>
      <c r="S137" s="199"/>
      <c r="T137" s="201">
        <f>T138</f>
        <v>0.45906000000000002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2" t="s">
        <v>162</v>
      </c>
      <c r="AT137" s="203" t="s">
        <v>71</v>
      </c>
      <c r="AU137" s="203" t="s">
        <v>72</v>
      </c>
      <c r="AY137" s="202" t="s">
        <v>128</v>
      </c>
      <c r="BK137" s="204">
        <f>BK138</f>
        <v>0</v>
      </c>
    </row>
    <row r="138" s="12" customFormat="1" ht="22.8" customHeight="1">
      <c r="A138" s="12"/>
      <c r="B138" s="191"/>
      <c r="C138" s="192"/>
      <c r="D138" s="193" t="s">
        <v>71</v>
      </c>
      <c r="E138" s="205" t="s">
        <v>2056</v>
      </c>
      <c r="F138" s="205" t="s">
        <v>2057</v>
      </c>
      <c r="G138" s="192"/>
      <c r="H138" s="192"/>
      <c r="I138" s="195"/>
      <c r="J138" s="206">
        <f>BK138</f>
        <v>0</v>
      </c>
      <c r="K138" s="192"/>
      <c r="L138" s="197"/>
      <c r="M138" s="198"/>
      <c r="N138" s="199"/>
      <c r="O138" s="199"/>
      <c r="P138" s="200">
        <f>SUM(P139:P170)</f>
        <v>0</v>
      </c>
      <c r="Q138" s="199"/>
      <c r="R138" s="200">
        <f>SUM(R139:R170)</f>
        <v>0.014700000000000001</v>
      </c>
      <c r="S138" s="199"/>
      <c r="T138" s="201">
        <f>SUM(T139:T170)</f>
        <v>0.45906000000000002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162</v>
      </c>
      <c r="AT138" s="203" t="s">
        <v>71</v>
      </c>
      <c r="AU138" s="203" t="s">
        <v>80</v>
      </c>
      <c r="AY138" s="202" t="s">
        <v>128</v>
      </c>
      <c r="BK138" s="204">
        <f>SUM(BK139:BK170)</f>
        <v>0</v>
      </c>
    </row>
    <row r="139" s="2" customFormat="1" ht="24.15" customHeight="1">
      <c r="A139" s="41"/>
      <c r="B139" s="42"/>
      <c r="C139" s="207" t="s">
        <v>143</v>
      </c>
      <c r="D139" s="207" t="s">
        <v>131</v>
      </c>
      <c r="E139" s="208" t="s">
        <v>2058</v>
      </c>
      <c r="F139" s="209" t="s">
        <v>2059</v>
      </c>
      <c r="G139" s="210" t="s">
        <v>352</v>
      </c>
      <c r="H139" s="211">
        <v>35</v>
      </c>
      <c r="I139" s="212"/>
      <c r="J139" s="213">
        <f>ROUND(I139*H139,2)</f>
        <v>0</v>
      </c>
      <c r="K139" s="209" t="s">
        <v>135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0.00042000000000000002</v>
      </c>
      <c r="R139" s="216">
        <f>Q139*H139</f>
        <v>0.014700000000000001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648</v>
      </c>
      <c r="AT139" s="218" t="s">
        <v>131</v>
      </c>
      <c r="AU139" s="218" t="s">
        <v>82</v>
      </c>
      <c r="AY139" s="20" t="s">
        <v>128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648</v>
      </c>
      <c r="BM139" s="218" t="s">
        <v>2060</v>
      </c>
    </row>
    <row r="140" s="2" customFormat="1">
      <c r="A140" s="41"/>
      <c r="B140" s="42"/>
      <c r="C140" s="43"/>
      <c r="D140" s="220" t="s">
        <v>137</v>
      </c>
      <c r="E140" s="43"/>
      <c r="F140" s="221" t="s">
        <v>2061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137</v>
      </c>
      <c r="AU140" s="20" t="s">
        <v>82</v>
      </c>
    </row>
    <row r="141" s="2" customFormat="1">
      <c r="A141" s="41"/>
      <c r="B141" s="42"/>
      <c r="C141" s="43"/>
      <c r="D141" s="225" t="s">
        <v>139</v>
      </c>
      <c r="E141" s="43"/>
      <c r="F141" s="226" t="s">
        <v>2062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139</v>
      </c>
      <c r="AU141" s="20" t="s">
        <v>82</v>
      </c>
    </row>
    <row r="142" s="2" customFormat="1" ht="33" customHeight="1">
      <c r="A142" s="41"/>
      <c r="B142" s="42"/>
      <c r="C142" s="207" t="s">
        <v>321</v>
      </c>
      <c r="D142" s="207" t="s">
        <v>131</v>
      </c>
      <c r="E142" s="208" t="s">
        <v>2063</v>
      </c>
      <c r="F142" s="209" t="s">
        <v>2064</v>
      </c>
      <c r="G142" s="210" t="s">
        <v>134</v>
      </c>
      <c r="H142" s="211">
        <v>1</v>
      </c>
      <c r="I142" s="212"/>
      <c r="J142" s="213">
        <f>ROUND(I142*H142,2)</f>
        <v>0</v>
      </c>
      <c r="K142" s="209" t="s">
        <v>135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0.27600000000000002</v>
      </c>
      <c r="T142" s="217">
        <f>S142*H142</f>
        <v>0.27600000000000002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648</v>
      </c>
      <c r="AT142" s="218" t="s">
        <v>131</v>
      </c>
      <c r="AU142" s="218" t="s">
        <v>82</v>
      </c>
      <c r="AY142" s="20" t="s">
        <v>128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648</v>
      </c>
      <c r="BM142" s="218" t="s">
        <v>2065</v>
      </c>
    </row>
    <row r="143" s="2" customFormat="1">
      <c r="A143" s="41"/>
      <c r="B143" s="42"/>
      <c r="C143" s="43"/>
      <c r="D143" s="220" t="s">
        <v>137</v>
      </c>
      <c r="E143" s="43"/>
      <c r="F143" s="221" t="s">
        <v>2066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137</v>
      </c>
      <c r="AU143" s="20" t="s">
        <v>82</v>
      </c>
    </row>
    <row r="144" s="2" customFormat="1">
      <c r="A144" s="41"/>
      <c r="B144" s="42"/>
      <c r="C144" s="43"/>
      <c r="D144" s="225" t="s">
        <v>139</v>
      </c>
      <c r="E144" s="43"/>
      <c r="F144" s="226" t="s">
        <v>2067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139</v>
      </c>
      <c r="AU144" s="20" t="s">
        <v>82</v>
      </c>
    </row>
    <row r="145" s="2" customFormat="1" ht="24.15" customHeight="1">
      <c r="A145" s="41"/>
      <c r="B145" s="42"/>
      <c r="C145" s="207" t="s">
        <v>7</v>
      </c>
      <c r="D145" s="207" t="s">
        <v>131</v>
      </c>
      <c r="E145" s="208" t="s">
        <v>2068</v>
      </c>
      <c r="F145" s="209" t="s">
        <v>2069</v>
      </c>
      <c r="G145" s="210" t="s">
        <v>134</v>
      </c>
      <c r="H145" s="211">
        <v>6</v>
      </c>
      <c r="I145" s="212"/>
      <c r="J145" s="213">
        <f>ROUND(I145*H145,2)</f>
        <v>0</v>
      </c>
      <c r="K145" s="209" t="s">
        <v>135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0.0011999999999999999</v>
      </c>
      <c r="T145" s="217">
        <f>S145*H145</f>
        <v>0.0071999999999999998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648</v>
      </c>
      <c r="AT145" s="218" t="s">
        <v>131</v>
      </c>
      <c r="AU145" s="218" t="s">
        <v>82</v>
      </c>
      <c r="AY145" s="20" t="s">
        <v>128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648</v>
      </c>
      <c r="BM145" s="218" t="s">
        <v>2070</v>
      </c>
    </row>
    <row r="146" s="2" customFormat="1">
      <c r="A146" s="41"/>
      <c r="B146" s="42"/>
      <c r="C146" s="43"/>
      <c r="D146" s="220" t="s">
        <v>137</v>
      </c>
      <c r="E146" s="43"/>
      <c r="F146" s="221" t="s">
        <v>2071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137</v>
      </c>
      <c r="AU146" s="20" t="s">
        <v>82</v>
      </c>
    </row>
    <row r="147" s="2" customFormat="1">
      <c r="A147" s="41"/>
      <c r="B147" s="42"/>
      <c r="C147" s="43"/>
      <c r="D147" s="225" t="s">
        <v>139</v>
      </c>
      <c r="E147" s="43"/>
      <c r="F147" s="226" t="s">
        <v>2072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139</v>
      </c>
      <c r="AU147" s="20" t="s">
        <v>82</v>
      </c>
    </row>
    <row r="148" s="2" customFormat="1" ht="24.15" customHeight="1">
      <c r="A148" s="41"/>
      <c r="B148" s="42"/>
      <c r="C148" s="207" t="s">
        <v>342</v>
      </c>
      <c r="D148" s="207" t="s">
        <v>131</v>
      </c>
      <c r="E148" s="208" t="s">
        <v>2073</v>
      </c>
      <c r="F148" s="209" t="s">
        <v>2074</v>
      </c>
      <c r="G148" s="210" t="s">
        <v>134</v>
      </c>
      <c r="H148" s="211">
        <v>1</v>
      </c>
      <c r="I148" s="212"/>
      <c r="J148" s="213">
        <f>ROUND(I148*H148,2)</f>
        <v>0</v>
      </c>
      <c r="K148" s="209" t="s">
        <v>135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0.00085999999999999998</v>
      </c>
      <c r="T148" s="217">
        <f>S148*H148</f>
        <v>0.00085999999999999998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648</v>
      </c>
      <c r="AT148" s="218" t="s">
        <v>131</v>
      </c>
      <c r="AU148" s="218" t="s">
        <v>82</v>
      </c>
      <c r="AY148" s="20" t="s">
        <v>128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648</v>
      </c>
      <c r="BM148" s="218" t="s">
        <v>2075</v>
      </c>
    </row>
    <row r="149" s="2" customFormat="1">
      <c r="A149" s="41"/>
      <c r="B149" s="42"/>
      <c r="C149" s="43"/>
      <c r="D149" s="220" t="s">
        <v>137</v>
      </c>
      <c r="E149" s="43"/>
      <c r="F149" s="221" t="s">
        <v>2076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137</v>
      </c>
      <c r="AU149" s="20" t="s">
        <v>82</v>
      </c>
    </row>
    <row r="150" s="2" customFormat="1">
      <c r="A150" s="41"/>
      <c r="B150" s="42"/>
      <c r="C150" s="43"/>
      <c r="D150" s="225" t="s">
        <v>139</v>
      </c>
      <c r="E150" s="43"/>
      <c r="F150" s="226" t="s">
        <v>2077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139</v>
      </c>
      <c r="AU150" s="20" t="s">
        <v>82</v>
      </c>
    </row>
    <row r="151" s="2" customFormat="1" ht="33" customHeight="1">
      <c r="A151" s="41"/>
      <c r="B151" s="42"/>
      <c r="C151" s="207" t="s">
        <v>349</v>
      </c>
      <c r="D151" s="207" t="s">
        <v>131</v>
      </c>
      <c r="E151" s="208" t="s">
        <v>2078</v>
      </c>
      <c r="F151" s="209" t="s">
        <v>2079</v>
      </c>
      <c r="G151" s="210" t="s">
        <v>352</v>
      </c>
      <c r="H151" s="211">
        <v>35</v>
      </c>
      <c r="I151" s="212"/>
      <c r="J151" s="213">
        <f>ROUND(I151*H151,2)</f>
        <v>0</v>
      </c>
      <c r="K151" s="209" t="s">
        <v>135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0.0050000000000000001</v>
      </c>
      <c r="T151" s="217">
        <f>S151*H151</f>
        <v>0.17500000000000002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648</v>
      </c>
      <c r="AT151" s="218" t="s">
        <v>131</v>
      </c>
      <c r="AU151" s="218" t="s">
        <v>82</v>
      </c>
      <c r="AY151" s="20" t="s">
        <v>128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648</v>
      </c>
      <c r="BM151" s="218" t="s">
        <v>2080</v>
      </c>
    </row>
    <row r="152" s="2" customFormat="1">
      <c r="A152" s="41"/>
      <c r="B152" s="42"/>
      <c r="C152" s="43"/>
      <c r="D152" s="220" t="s">
        <v>137</v>
      </c>
      <c r="E152" s="43"/>
      <c r="F152" s="221" t="s">
        <v>2081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137</v>
      </c>
      <c r="AU152" s="20" t="s">
        <v>82</v>
      </c>
    </row>
    <row r="153" s="2" customFormat="1">
      <c r="A153" s="41"/>
      <c r="B153" s="42"/>
      <c r="C153" s="43"/>
      <c r="D153" s="225" t="s">
        <v>139</v>
      </c>
      <c r="E153" s="43"/>
      <c r="F153" s="226" t="s">
        <v>2082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139</v>
      </c>
      <c r="AU153" s="20" t="s">
        <v>82</v>
      </c>
    </row>
    <row r="154" s="2" customFormat="1" ht="24.15" customHeight="1">
      <c r="A154" s="41"/>
      <c r="B154" s="42"/>
      <c r="C154" s="207" t="s">
        <v>357</v>
      </c>
      <c r="D154" s="207" t="s">
        <v>131</v>
      </c>
      <c r="E154" s="208" t="s">
        <v>2083</v>
      </c>
      <c r="F154" s="209" t="s">
        <v>2084</v>
      </c>
      <c r="G154" s="210" t="s">
        <v>293</v>
      </c>
      <c r="H154" s="211">
        <v>0.45900000000000002</v>
      </c>
      <c r="I154" s="212"/>
      <c r="J154" s="213">
        <f>ROUND(I154*H154,2)</f>
        <v>0</v>
      </c>
      <c r="K154" s="209" t="s">
        <v>135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648</v>
      </c>
      <c r="AT154" s="218" t="s">
        <v>131</v>
      </c>
      <c r="AU154" s="218" t="s">
        <v>82</v>
      </c>
      <c r="AY154" s="20" t="s">
        <v>128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648</v>
      </c>
      <c r="BM154" s="218" t="s">
        <v>2085</v>
      </c>
    </row>
    <row r="155" s="2" customFormat="1">
      <c r="A155" s="41"/>
      <c r="B155" s="42"/>
      <c r="C155" s="43"/>
      <c r="D155" s="220" t="s">
        <v>137</v>
      </c>
      <c r="E155" s="43"/>
      <c r="F155" s="221" t="s">
        <v>2086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137</v>
      </c>
      <c r="AU155" s="20" t="s">
        <v>82</v>
      </c>
    </row>
    <row r="156" s="2" customFormat="1">
      <c r="A156" s="41"/>
      <c r="B156" s="42"/>
      <c r="C156" s="43"/>
      <c r="D156" s="225" t="s">
        <v>139</v>
      </c>
      <c r="E156" s="43"/>
      <c r="F156" s="226" t="s">
        <v>2087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139</v>
      </c>
      <c r="AU156" s="20" t="s">
        <v>82</v>
      </c>
    </row>
    <row r="157" s="2" customFormat="1" ht="24.15" customHeight="1">
      <c r="A157" s="41"/>
      <c r="B157" s="42"/>
      <c r="C157" s="207" t="s">
        <v>364</v>
      </c>
      <c r="D157" s="207" t="s">
        <v>131</v>
      </c>
      <c r="E157" s="208" t="s">
        <v>2088</v>
      </c>
      <c r="F157" s="209" t="s">
        <v>2089</v>
      </c>
      <c r="G157" s="210" t="s">
        <v>293</v>
      </c>
      <c r="H157" s="211">
        <v>2.2949999999999999</v>
      </c>
      <c r="I157" s="212"/>
      <c r="J157" s="213">
        <f>ROUND(I157*H157,2)</f>
        <v>0</v>
      </c>
      <c r="K157" s="209" t="s">
        <v>135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648</v>
      </c>
      <c r="AT157" s="218" t="s">
        <v>131</v>
      </c>
      <c r="AU157" s="218" t="s">
        <v>82</v>
      </c>
      <c r="AY157" s="20" t="s">
        <v>128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648</v>
      </c>
      <c r="BM157" s="218" t="s">
        <v>2090</v>
      </c>
    </row>
    <row r="158" s="2" customFormat="1">
      <c r="A158" s="41"/>
      <c r="B158" s="42"/>
      <c r="C158" s="43"/>
      <c r="D158" s="220" t="s">
        <v>137</v>
      </c>
      <c r="E158" s="43"/>
      <c r="F158" s="221" t="s">
        <v>2091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137</v>
      </c>
      <c r="AU158" s="20" t="s">
        <v>82</v>
      </c>
    </row>
    <row r="159" s="2" customFormat="1">
      <c r="A159" s="41"/>
      <c r="B159" s="42"/>
      <c r="C159" s="43"/>
      <c r="D159" s="225" t="s">
        <v>139</v>
      </c>
      <c r="E159" s="43"/>
      <c r="F159" s="226" t="s">
        <v>2092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139</v>
      </c>
      <c r="AU159" s="20" t="s">
        <v>82</v>
      </c>
    </row>
    <row r="160" s="14" customFormat="1">
      <c r="A160" s="14"/>
      <c r="B160" s="237"/>
      <c r="C160" s="238"/>
      <c r="D160" s="220" t="s">
        <v>141</v>
      </c>
      <c r="E160" s="239" t="s">
        <v>19</v>
      </c>
      <c r="F160" s="240" t="s">
        <v>2093</v>
      </c>
      <c r="G160" s="238"/>
      <c r="H160" s="241">
        <v>2.2949999999999999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141</v>
      </c>
      <c r="AU160" s="247" t="s">
        <v>82</v>
      </c>
      <c r="AV160" s="14" t="s">
        <v>82</v>
      </c>
      <c r="AW160" s="14" t="s">
        <v>33</v>
      </c>
      <c r="AX160" s="14" t="s">
        <v>80</v>
      </c>
      <c r="AY160" s="247" t="s">
        <v>128</v>
      </c>
    </row>
    <row r="161" s="2" customFormat="1" ht="24.15" customHeight="1">
      <c r="A161" s="41"/>
      <c r="B161" s="42"/>
      <c r="C161" s="207" t="s">
        <v>371</v>
      </c>
      <c r="D161" s="207" t="s">
        <v>131</v>
      </c>
      <c r="E161" s="208" t="s">
        <v>2094</v>
      </c>
      <c r="F161" s="209" t="s">
        <v>2095</v>
      </c>
      <c r="G161" s="210" t="s">
        <v>293</v>
      </c>
      <c r="H161" s="211">
        <v>0.45900000000000002</v>
      </c>
      <c r="I161" s="212"/>
      <c r="J161" s="213">
        <f>ROUND(I161*H161,2)</f>
        <v>0</v>
      </c>
      <c r="K161" s="209" t="s">
        <v>135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648</v>
      </c>
      <c r="AT161" s="218" t="s">
        <v>131</v>
      </c>
      <c r="AU161" s="218" t="s">
        <v>82</v>
      </c>
      <c r="AY161" s="20" t="s">
        <v>128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648</v>
      </c>
      <c r="BM161" s="218" t="s">
        <v>2096</v>
      </c>
    </row>
    <row r="162" s="2" customFormat="1">
      <c r="A162" s="41"/>
      <c r="B162" s="42"/>
      <c r="C162" s="43"/>
      <c r="D162" s="220" t="s">
        <v>137</v>
      </c>
      <c r="E162" s="43"/>
      <c r="F162" s="221" t="s">
        <v>2097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137</v>
      </c>
      <c r="AU162" s="20" t="s">
        <v>82</v>
      </c>
    </row>
    <row r="163" s="2" customFormat="1">
      <c r="A163" s="41"/>
      <c r="B163" s="42"/>
      <c r="C163" s="43"/>
      <c r="D163" s="225" t="s">
        <v>139</v>
      </c>
      <c r="E163" s="43"/>
      <c r="F163" s="226" t="s">
        <v>2098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139</v>
      </c>
      <c r="AU163" s="20" t="s">
        <v>82</v>
      </c>
    </row>
    <row r="164" s="2" customFormat="1" ht="24.15" customHeight="1">
      <c r="A164" s="41"/>
      <c r="B164" s="42"/>
      <c r="C164" s="207" t="s">
        <v>379</v>
      </c>
      <c r="D164" s="207" t="s">
        <v>131</v>
      </c>
      <c r="E164" s="208" t="s">
        <v>2099</v>
      </c>
      <c r="F164" s="209" t="s">
        <v>2100</v>
      </c>
      <c r="G164" s="210" t="s">
        <v>293</v>
      </c>
      <c r="H164" s="211">
        <v>8.7210000000000001</v>
      </c>
      <c r="I164" s="212"/>
      <c r="J164" s="213">
        <f>ROUND(I164*H164,2)</f>
        <v>0</v>
      </c>
      <c r="K164" s="209" t="s">
        <v>135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648</v>
      </c>
      <c r="AT164" s="218" t="s">
        <v>131</v>
      </c>
      <c r="AU164" s="218" t="s">
        <v>82</v>
      </c>
      <c r="AY164" s="20" t="s">
        <v>128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648</v>
      </c>
      <c r="BM164" s="218" t="s">
        <v>2101</v>
      </c>
    </row>
    <row r="165" s="2" customFormat="1">
      <c r="A165" s="41"/>
      <c r="B165" s="42"/>
      <c r="C165" s="43"/>
      <c r="D165" s="220" t="s">
        <v>137</v>
      </c>
      <c r="E165" s="43"/>
      <c r="F165" s="221" t="s">
        <v>2102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137</v>
      </c>
      <c r="AU165" s="20" t="s">
        <v>82</v>
      </c>
    </row>
    <row r="166" s="2" customFormat="1">
      <c r="A166" s="41"/>
      <c r="B166" s="42"/>
      <c r="C166" s="43"/>
      <c r="D166" s="225" t="s">
        <v>139</v>
      </c>
      <c r="E166" s="43"/>
      <c r="F166" s="226" t="s">
        <v>2103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139</v>
      </c>
      <c r="AU166" s="20" t="s">
        <v>82</v>
      </c>
    </row>
    <row r="167" s="14" customFormat="1">
      <c r="A167" s="14"/>
      <c r="B167" s="237"/>
      <c r="C167" s="238"/>
      <c r="D167" s="220" t="s">
        <v>141</v>
      </c>
      <c r="E167" s="239" t="s">
        <v>19</v>
      </c>
      <c r="F167" s="240" t="s">
        <v>2104</v>
      </c>
      <c r="G167" s="238"/>
      <c r="H167" s="241">
        <v>8.7210000000000001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141</v>
      </c>
      <c r="AU167" s="247" t="s">
        <v>82</v>
      </c>
      <c r="AV167" s="14" t="s">
        <v>82</v>
      </c>
      <c r="AW167" s="14" t="s">
        <v>33</v>
      </c>
      <c r="AX167" s="14" t="s">
        <v>80</v>
      </c>
      <c r="AY167" s="247" t="s">
        <v>128</v>
      </c>
    </row>
    <row r="168" s="2" customFormat="1" ht="44.25" customHeight="1">
      <c r="A168" s="41"/>
      <c r="B168" s="42"/>
      <c r="C168" s="207" t="s">
        <v>386</v>
      </c>
      <c r="D168" s="207" t="s">
        <v>131</v>
      </c>
      <c r="E168" s="208" t="s">
        <v>2105</v>
      </c>
      <c r="F168" s="209" t="s">
        <v>2106</v>
      </c>
      <c r="G168" s="210" t="s">
        <v>293</v>
      </c>
      <c r="H168" s="211">
        <v>0.45900000000000002</v>
      </c>
      <c r="I168" s="212"/>
      <c r="J168" s="213">
        <f>ROUND(I168*H168,2)</f>
        <v>0</v>
      </c>
      <c r="K168" s="209" t="s">
        <v>135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648</v>
      </c>
      <c r="AT168" s="218" t="s">
        <v>131</v>
      </c>
      <c r="AU168" s="218" t="s">
        <v>82</v>
      </c>
      <c r="AY168" s="20" t="s">
        <v>128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648</v>
      </c>
      <c r="BM168" s="218" t="s">
        <v>2107</v>
      </c>
    </row>
    <row r="169" s="2" customFormat="1">
      <c r="A169" s="41"/>
      <c r="B169" s="42"/>
      <c r="C169" s="43"/>
      <c r="D169" s="220" t="s">
        <v>137</v>
      </c>
      <c r="E169" s="43"/>
      <c r="F169" s="221" t="s">
        <v>2108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137</v>
      </c>
      <c r="AU169" s="20" t="s">
        <v>82</v>
      </c>
    </row>
    <row r="170" s="2" customFormat="1">
      <c r="A170" s="41"/>
      <c r="B170" s="42"/>
      <c r="C170" s="43"/>
      <c r="D170" s="225" t="s">
        <v>139</v>
      </c>
      <c r="E170" s="43"/>
      <c r="F170" s="226" t="s">
        <v>2109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139</v>
      </c>
      <c r="AU170" s="20" t="s">
        <v>82</v>
      </c>
    </row>
    <row r="171" s="12" customFormat="1" ht="25.92" customHeight="1">
      <c r="A171" s="12"/>
      <c r="B171" s="191"/>
      <c r="C171" s="192"/>
      <c r="D171" s="193" t="s">
        <v>71</v>
      </c>
      <c r="E171" s="194" t="s">
        <v>2110</v>
      </c>
      <c r="F171" s="194" t="s">
        <v>2111</v>
      </c>
      <c r="G171" s="192"/>
      <c r="H171" s="192"/>
      <c r="I171" s="195"/>
      <c r="J171" s="196">
        <f>BK171</f>
        <v>0</v>
      </c>
      <c r="K171" s="192"/>
      <c r="L171" s="197"/>
      <c r="M171" s="198"/>
      <c r="N171" s="199"/>
      <c r="O171" s="199"/>
      <c r="P171" s="200">
        <f>SUM(P172:P181)</f>
        <v>0</v>
      </c>
      <c r="Q171" s="199"/>
      <c r="R171" s="200">
        <f>SUM(R172:R181)</f>
        <v>0</v>
      </c>
      <c r="S171" s="199"/>
      <c r="T171" s="201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129</v>
      </c>
      <c r="AT171" s="203" t="s">
        <v>71</v>
      </c>
      <c r="AU171" s="203" t="s">
        <v>72</v>
      </c>
      <c r="AY171" s="202" t="s">
        <v>128</v>
      </c>
      <c r="BK171" s="204">
        <f>SUM(BK172:BK181)</f>
        <v>0</v>
      </c>
    </row>
    <row r="172" s="2" customFormat="1" ht="16.5" customHeight="1">
      <c r="A172" s="41"/>
      <c r="B172" s="42"/>
      <c r="C172" s="207" t="s">
        <v>392</v>
      </c>
      <c r="D172" s="207" t="s">
        <v>131</v>
      </c>
      <c r="E172" s="208" t="s">
        <v>2112</v>
      </c>
      <c r="F172" s="209" t="s">
        <v>2113</v>
      </c>
      <c r="G172" s="210" t="s">
        <v>2114</v>
      </c>
      <c r="H172" s="211">
        <v>8</v>
      </c>
      <c r="I172" s="212"/>
      <c r="J172" s="213">
        <f>ROUND(I172*H172,2)</f>
        <v>0</v>
      </c>
      <c r="K172" s="209" t="s">
        <v>135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2115</v>
      </c>
      <c r="AT172" s="218" t="s">
        <v>131</v>
      </c>
      <c r="AU172" s="218" t="s">
        <v>80</v>
      </c>
      <c r="AY172" s="20" t="s">
        <v>128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2115</v>
      </c>
      <c r="BM172" s="218" t="s">
        <v>2116</v>
      </c>
    </row>
    <row r="173" s="2" customFormat="1">
      <c r="A173" s="41"/>
      <c r="B173" s="42"/>
      <c r="C173" s="43"/>
      <c r="D173" s="220" t="s">
        <v>137</v>
      </c>
      <c r="E173" s="43"/>
      <c r="F173" s="221" t="s">
        <v>2117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137</v>
      </c>
      <c r="AU173" s="20" t="s">
        <v>80</v>
      </c>
    </row>
    <row r="174" s="2" customFormat="1">
      <c r="A174" s="41"/>
      <c r="B174" s="42"/>
      <c r="C174" s="43"/>
      <c r="D174" s="225" t="s">
        <v>139</v>
      </c>
      <c r="E174" s="43"/>
      <c r="F174" s="226" t="s">
        <v>2118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139</v>
      </c>
      <c r="AU174" s="20" t="s">
        <v>80</v>
      </c>
    </row>
    <row r="175" s="13" customFormat="1">
      <c r="A175" s="13"/>
      <c r="B175" s="227"/>
      <c r="C175" s="228"/>
      <c r="D175" s="220" t="s">
        <v>141</v>
      </c>
      <c r="E175" s="229" t="s">
        <v>19</v>
      </c>
      <c r="F175" s="230" t="s">
        <v>2119</v>
      </c>
      <c r="G175" s="228"/>
      <c r="H175" s="229" t="s">
        <v>19</v>
      </c>
      <c r="I175" s="231"/>
      <c r="J175" s="228"/>
      <c r="K175" s="228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141</v>
      </c>
      <c r="AU175" s="236" t="s">
        <v>80</v>
      </c>
      <c r="AV175" s="13" t="s">
        <v>80</v>
      </c>
      <c r="AW175" s="13" t="s">
        <v>33</v>
      </c>
      <c r="AX175" s="13" t="s">
        <v>72</v>
      </c>
      <c r="AY175" s="236" t="s">
        <v>128</v>
      </c>
    </row>
    <row r="176" s="14" customFormat="1">
      <c r="A176" s="14"/>
      <c r="B176" s="237"/>
      <c r="C176" s="238"/>
      <c r="D176" s="220" t="s">
        <v>141</v>
      </c>
      <c r="E176" s="239" t="s">
        <v>19</v>
      </c>
      <c r="F176" s="240" t="s">
        <v>224</v>
      </c>
      <c r="G176" s="238"/>
      <c r="H176" s="241">
        <v>8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141</v>
      </c>
      <c r="AU176" s="247" t="s">
        <v>80</v>
      </c>
      <c r="AV176" s="14" t="s">
        <v>82</v>
      </c>
      <c r="AW176" s="14" t="s">
        <v>33</v>
      </c>
      <c r="AX176" s="14" t="s">
        <v>80</v>
      </c>
      <c r="AY176" s="247" t="s">
        <v>128</v>
      </c>
    </row>
    <row r="177" s="2" customFormat="1" ht="16.5" customHeight="1">
      <c r="A177" s="41"/>
      <c r="B177" s="42"/>
      <c r="C177" s="207" t="s">
        <v>399</v>
      </c>
      <c r="D177" s="207" t="s">
        <v>131</v>
      </c>
      <c r="E177" s="208" t="s">
        <v>2120</v>
      </c>
      <c r="F177" s="209" t="s">
        <v>2121</v>
      </c>
      <c r="G177" s="210" t="s">
        <v>2114</v>
      </c>
      <c r="H177" s="211">
        <v>6</v>
      </c>
      <c r="I177" s="212"/>
      <c r="J177" s="213">
        <f>ROUND(I177*H177,2)</f>
        <v>0</v>
      </c>
      <c r="K177" s="209" t="s">
        <v>135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2115</v>
      </c>
      <c r="AT177" s="218" t="s">
        <v>131</v>
      </c>
      <c r="AU177" s="218" t="s">
        <v>80</v>
      </c>
      <c r="AY177" s="20" t="s">
        <v>128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2115</v>
      </c>
      <c r="BM177" s="218" t="s">
        <v>2122</v>
      </c>
    </row>
    <row r="178" s="2" customFormat="1">
      <c r="A178" s="41"/>
      <c r="B178" s="42"/>
      <c r="C178" s="43"/>
      <c r="D178" s="220" t="s">
        <v>137</v>
      </c>
      <c r="E178" s="43"/>
      <c r="F178" s="221" t="s">
        <v>2123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137</v>
      </c>
      <c r="AU178" s="20" t="s">
        <v>80</v>
      </c>
    </row>
    <row r="179" s="2" customFormat="1">
      <c r="A179" s="41"/>
      <c r="B179" s="42"/>
      <c r="C179" s="43"/>
      <c r="D179" s="225" t="s">
        <v>139</v>
      </c>
      <c r="E179" s="43"/>
      <c r="F179" s="226" t="s">
        <v>2124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139</v>
      </c>
      <c r="AU179" s="20" t="s">
        <v>80</v>
      </c>
    </row>
    <row r="180" s="13" customFormat="1">
      <c r="A180" s="13"/>
      <c r="B180" s="227"/>
      <c r="C180" s="228"/>
      <c r="D180" s="220" t="s">
        <v>141</v>
      </c>
      <c r="E180" s="229" t="s">
        <v>19</v>
      </c>
      <c r="F180" s="230" t="s">
        <v>2125</v>
      </c>
      <c r="G180" s="228"/>
      <c r="H180" s="229" t="s">
        <v>19</v>
      </c>
      <c r="I180" s="231"/>
      <c r="J180" s="228"/>
      <c r="K180" s="228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141</v>
      </c>
      <c r="AU180" s="236" t="s">
        <v>80</v>
      </c>
      <c r="AV180" s="13" t="s">
        <v>80</v>
      </c>
      <c r="AW180" s="13" t="s">
        <v>33</v>
      </c>
      <c r="AX180" s="13" t="s">
        <v>72</v>
      </c>
      <c r="AY180" s="236" t="s">
        <v>128</v>
      </c>
    </row>
    <row r="181" s="14" customFormat="1">
      <c r="A181" s="14"/>
      <c r="B181" s="237"/>
      <c r="C181" s="238"/>
      <c r="D181" s="220" t="s">
        <v>141</v>
      </c>
      <c r="E181" s="239" t="s">
        <v>19</v>
      </c>
      <c r="F181" s="240" t="s">
        <v>151</v>
      </c>
      <c r="G181" s="238"/>
      <c r="H181" s="241">
        <v>6</v>
      </c>
      <c r="I181" s="242"/>
      <c r="J181" s="238"/>
      <c r="K181" s="238"/>
      <c r="L181" s="243"/>
      <c r="M181" s="287"/>
      <c r="N181" s="288"/>
      <c r="O181" s="288"/>
      <c r="P181" s="288"/>
      <c r="Q181" s="288"/>
      <c r="R181" s="288"/>
      <c r="S181" s="288"/>
      <c r="T181" s="28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141</v>
      </c>
      <c r="AU181" s="247" t="s">
        <v>80</v>
      </c>
      <c r="AV181" s="14" t="s">
        <v>82</v>
      </c>
      <c r="AW181" s="14" t="s">
        <v>33</v>
      </c>
      <c r="AX181" s="14" t="s">
        <v>80</v>
      </c>
      <c r="AY181" s="247" t="s">
        <v>128</v>
      </c>
    </row>
    <row r="182" s="2" customFormat="1" ht="6.96" customHeight="1">
      <c r="A182" s="41"/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47"/>
      <c r="M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</sheetData>
  <sheetProtection sheet="1" autoFilter="0" formatColumns="0" formatRows="0" objects="1" scenarios="1" spinCount="100000" saltValue="KAPAOjIDEnldzsWtKaKYBrjJKaONKbQu2Pnf/oMUb2hXQv6ZjmtZ5tGFF1HK0oY5IJoGVdofop7dFvDjgB9S3w==" hashValue="EWwrqGB6UcdOCBscRGT0RskzcmN5uYc8xyaQMP/NCoyOUb06wWKqFk58FdSzJiQ8rtEBeoa4t8wgvwfu7vpcIg==" algorithmName="SHA-512" password="CC35"/>
  <autoFilter ref="C83:K18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741112061"/>
    <hyperlink ref="F94" r:id="rId2" display="https://podminky.urs.cz/item/CS_URS_2024_01/741112103"/>
    <hyperlink ref="F101" r:id="rId3" display="https://podminky.urs.cz/item/CS_URS_2024_01/741122011"/>
    <hyperlink ref="F108" r:id="rId4" display="https://podminky.urs.cz/item/CS_URS_2024_01/741122015"/>
    <hyperlink ref="F115" r:id="rId5" display="https://podminky.urs.cz/item/CS_URS_2024_01/741122016"/>
    <hyperlink ref="F122" r:id="rId6" display="https://podminky.urs.cz/item/CS_URS_2024_01/741210102"/>
    <hyperlink ref="F129" r:id="rId7" display="https://podminky.urs.cz/item/CS_URS_2024_01/741313011"/>
    <hyperlink ref="F136" r:id="rId8" display="https://podminky.urs.cz/item/CS_URS_2024_01/998741122"/>
    <hyperlink ref="F141" r:id="rId9" display="https://podminky.urs.cz/item/CS_URS_2024_01/460941221"/>
    <hyperlink ref="F144" r:id="rId10" display="https://podminky.urs.cz/item/CS_URS_2024_01/468081334"/>
    <hyperlink ref="F147" r:id="rId11" display="https://podminky.urs.cz/item/CS_URS_2024_01/468091312"/>
    <hyperlink ref="F150" r:id="rId12" display="https://podminky.urs.cz/item/CS_URS_2024_01/468094112"/>
    <hyperlink ref="F153" r:id="rId13" display="https://podminky.urs.cz/item/CS_URS_2024_01/468101421"/>
    <hyperlink ref="F156" r:id="rId14" display="https://podminky.urs.cz/item/CS_URS_2024_01/469971111"/>
    <hyperlink ref="F159" r:id="rId15" display="https://podminky.urs.cz/item/CS_URS_2024_01/469971121"/>
    <hyperlink ref="F163" r:id="rId16" display="https://podminky.urs.cz/item/CS_URS_2024_01/469972111"/>
    <hyperlink ref="F166" r:id="rId17" display="https://podminky.urs.cz/item/CS_URS_2024_01/469972121"/>
    <hyperlink ref="F170" r:id="rId18" display="https://podminky.urs.cz/item/CS_URS_2024_01/469973123"/>
    <hyperlink ref="F174" r:id="rId19" display="https://podminky.urs.cz/item/CS_URS_2024_01/HZS2231"/>
    <hyperlink ref="F179" r:id="rId20" display="https://podminky.urs.cz/item/CS_URS_2024_01/HZS42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92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26.25" customHeight="1">
      <c r="B7" s="23"/>
      <c r="E7" s="136" t="str">
        <f>'Rekapitulace stavby'!K6</f>
        <v>Rekonstrukce a modernizace ZTI ZUŠ Šmeralova 489/32, Karlovy Vary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93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2126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15. 2. 2024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ROUND(J85,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ROUND((SUM(BE85:BE109)),  2)</f>
        <v>0</v>
      </c>
      <c r="G33" s="41"/>
      <c r="H33" s="41"/>
      <c r="I33" s="151">
        <v>0.20999999999999999</v>
      </c>
      <c r="J33" s="150">
        <f>ROUND(((SUM(BE85:BE109))*I33),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ROUND((SUM(BF85:BF109)),  2)</f>
        <v>0</v>
      </c>
      <c r="G34" s="41"/>
      <c r="H34" s="41"/>
      <c r="I34" s="151">
        <v>0.12</v>
      </c>
      <c r="J34" s="150">
        <f>ROUND(((SUM(BF85:BF109))*I34),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ROUND((SUM(BG85:BG109)),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ROUND((SUM(BH85:BH109)),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ROUND((SUM(BI85:BI109)),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95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26.25" customHeight="1">
      <c r="A48" s="41"/>
      <c r="B48" s="42"/>
      <c r="C48" s="43"/>
      <c r="D48" s="43"/>
      <c r="E48" s="163" t="str">
        <f>E7</f>
        <v>Rekonstrukce a modernizace ZTI ZUŠ Šmeralova 489/32, Karlovy Vary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93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04 - Vedlejší a ostatní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Šmeralova 489/32, Karlovy Vary</v>
      </c>
      <c r="G52" s="43"/>
      <c r="H52" s="43"/>
      <c r="I52" s="35" t="s">
        <v>23</v>
      </c>
      <c r="J52" s="75" t="str">
        <f>IF(J12="","",J12)</f>
        <v>15. 2. 2024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Michaela Pelikánová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Bc. Martin Frous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96</v>
      </c>
      <c r="D57" s="165"/>
      <c r="E57" s="165"/>
      <c r="F57" s="165"/>
      <c r="G57" s="165"/>
      <c r="H57" s="165"/>
      <c r="I57" s="165"/>
      <c r="J57" s="166" t="s">
        <v>97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98</v>
      </c>
    </row>
    <row r="60" s="9" customFormat="1" ht="24.96" customHeight="1">
      <c r="A60" s="9"/>
      <c r="B60" s="168"/>
      <c r="C60" s="169"/>
      <c r="D60" s="170" t="s">
        <v>2127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2128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2129</v>
      </c>
      <c r="E62" s="177"/>
      <c r="F62" s="177"/>
      <c r="G62" s="177"/>
      <c r="H62" s="177"/>
      <c r="I62" s="177"/>
      <c r="J62" s="178">
        <f>J91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2130</v>
      </c>
      <c r="E63" s="177"/>
      <c r="F63" s="177"/>
      <c r="G63" s="177"/>
      <c r="H63" s="177"/>
      <c r="I63" s="177"/>
      <c r="J63" s="178">
        <f>J95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2131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2132</v>
      </c>
      <c r="E65" s="177"/>
      <c r="F65" s="177"/>
      <c r="G65" s="177"/>
      <c r="H65" s="177"/>
      <c r="I65" s="177"/>
      <c r="J65" s="178">
        <f>J106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="2" customFormat="1" ht="6.96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24.96" customHeight="1">
      <c r="A72" s="41"/>
      <c r="B72" s="42"/>
      <c r="C72" s="26" t="s">
        <v>113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6.25" customHeight="1">
      <c r="A75" s="41"/>
      <c r="B75" s="42"/>
      <c r="C75" s="43"/>
      <c r="D75" s="43"/>
      <c r="E75" s="163" t="str">
        <f>E7</f>
        <v>Rekonstrukce a modernizace ZTI ZUŠ Šmeralova 489/32, Karlovy Vary</v>
      </c>
      <c r="F75" s="35"/>
      <c r="G75" s="35"/>
      <c r="H75" s="35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93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72" t="str">
        <f>E9</f>
        <v>04 - Vedlejší a ostatní náklady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21</v>
      </c>
      <c r="D79" s="43"/>
      <c r="E79" s="43"/>
      <c r="F79" s="30" t="str">
        <f>F12</f>
        <v>Šmeralova 489/32, Karlovy Vary</v>
      </c>
      <c r="G79" s="43"/>
      <c r="H79" s="43"/>
      <c r="I79" s="35" t="s">
        <v>23</v>
      </c>
      <c r="J79" s="75" t="str">
        <f>IF(J12="","",J12)</f>
        <v>15. 2. 2024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25.65" customHeight="1">
      <c r="A81" s="41"/>
      <c r="B81" s="42"/>
      <c r="C81" s="35" t="s">
        <v>25</v>
      </c>
      <c r="D81" s="43"/>
      <c r="E81" s="43"/>
      <c r="F81" s="30" t="str">
        <f>E15</f>
        <v>Statutární město Karlovy Vary</v>
      </c>
      <c r="G81" s="43"/>
      <c r="H81" s="43"/>
      <c r="I81" s="35" t="s">
        <v>31</v>
      </c>
      <c r="J81" s="39" t="str">
        <f>E21</f>
        <v>Ing. Michaela Pelikánová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5" t="s">
        <v>29</v>
      </c>
      <c r="D82" s="43"/>
      <c r="E82" s="43"/>
      <c r="F82" s="30" t="str">
        <f>IF(E18="","",E18)</f>
        <v>Vyplň údaj</v>
      </c>
      <c r="G82" s="43"/>
      <c r="H82" s="43"/>
      <c r="I82" s="35" t="s">
        <v>34</v>
      </c>
      <c r="J82" s="39" t="str">
        <f>E24</f>
        <v>Bc. Martin Frous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0.3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1" customFormat="1" ht="29.28" customHeight="1">
      <c r="A84" s="180"/>
      <c r="B84" s="181"/>
      <c r="C84" s="182" t="s">
        <v>114</v>
      </c>
      <c r="D84" s="183" t="s">
        <v>57</v>
      </c>
      <c r="E84" s="183" t="s">
        <v>53</v>
      </c>
      <c r="F84" s="183" t="s">
        <v>54</v>
      </c>
      <c r="G84" s="183" t="s">
        <v>115</v>
      </c>
      <c r="H84" s="183" t="s">
        <v>116</v>
      </c>
      <c r="I84" s="183" t="s">
        <v>117</v>
      </c>
      <c r="J84" s="183" t="s">
        <v>97</v>
      </c>
      <c r="K84" s="184" t="s">
        <v>118</v>
      </c>
      <c r="L84" s="185"/>
      <c r="M84" s="95" t="s">
        <v>19</v>
      </c>
      <c r="N84" s="96" t="s">
        <v>42</v>
      </c>
      <c r="O84" s="96" t="s">
        <v>119</v>
      </c>
      <c r="P84" s="96" t="s">
        <v>120</v>
      </c>
      <c r="Q84" s="96" t="s">
        <v>121</v>
      </c>
      <c r="R84" s="96" t="s">
        <v>122</v>
      </c>
      <c r="S84" s="96" t="s">
        <v>123</v>
      </c>
      <c r="T84" s="97" t="s">
        <v>124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="2" customFormat="1" ht="22.8" customHeight="1">
      <c r="A85" s="41"/>
      <c r="B85" s="42"/>
      <c r="C85" s="102" t="s">
        <v>125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</f>
        <v>0</v>
      </c>
      <c r="Q85" s="99"/>
      <c r="R85" s="188">
        <f>R86</f>
        <v>0</v>
      </c>
      <c r="S85" s="99"/>
      <c r="T85" s="189">
        <f>T86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71</v>
      </c>
      <c r="AU85" s="20" t="s">
        <v>98</v>
      </c>
      <c r="BK85" s="190">
        <f>BK86</f>
        <v>0</v>
      </c>
    </row>
    <row r="86" s="12" customFormat="1" ht="25.92" customHeight="1">
      <c r="A86" s="12"/>
      <c r="B86" s="191"/>
      <c r="C86" s="192"/>
      <c r="D86" s="193" t="s">
        <v>71</v>
      </c>
      <c r="E86" s="194" t="s">
        <v>2133</v>
      </c>
      <c r="F86" s="194" t="s">
        <v>2134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P87+P91+P95+P102+P106</f>
        <v>0</v>
      </c>
      <c r="Q86" s="199"/>
      <c r="R86" s="200">
        <f>R87+R91+R95+R102+R106</f>
        <v>0</v>
      </c>
      <c r="S86" s="199"/>
      <c r="T86" s="201">
        <f>T87+T91+T95+T102+T106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173</v>
      </c>
      <c r="AT86" s="203" t="s">
        <v>71</v>
      </c>
      <c r="AU86" s="203" t="s">
        <v>72</v>
      </c>
      <c r="AY86" s="202" t="s">
        <v>128</v>
      </c>
      <c r="BK86" s="204">
        <f>BK87+BK91+BK95+BK102+BK106</f>
        <v>0</v>
      </c>
    </row>
    <row r="87" s="12" customFormat="1" ht="22.8" customHeight="1">
      <c r="A87" s="12"/>
      <c r="B87" s="191"/>
      <c r="C87" s="192"/>
      <c r="D87" s="193" t="s">
        <v>71</v>
      </c>
      <c r="E87" s="205" t="s">
        <v>2135</v>
      </c>
      <c r="F87" s="205" t="s">
        <v>2136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SUM(P88:P90)</f>
        <v>0</v>
      </c>
      <c r="Q87" s="199"/>
      <c r="R87" s="200">
        <f>SUM(R88:R90)</f>
        <v>0</v>
      </c>
      <c r="S87" s="199"/>
      <c r="T87" s="201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173</v>
      </c>
      <c r="AT87" s="203" t="s">
        <v>71</v>
      </c>
      <c r="AU87" s="203" t="s">
        <v>80</v>
      </c>
      <c r="AY87" s="202" t="s">
        <v>128</v>
      </c>
      <c r="BK87" s="204">
        <f>SUM(BK88:BK90)</f>
        <v>0</v>
      </c>
    </row>
    <row r="88" s="2" customFormat="1" ht="16.5" customHeight="1">
      <c r="A88" s="41"/>
      <c r="B88" s="42"/>
      <c r="C88" s="207" t="s">
        <v>80</v>
      </c>
      <c r="D88" s="207" t="s">
        <v>131</v>
      </c>
      <c r="E88" s="208" t="s">
        <v>2137</v>
      </c>
      <c r="F88" s="209" t="s">
        <v>2138</v>
      </c>
      <c r="G88" s="210" t="s">
        <v>2139</v>
      </c>
      <c r="H88" s="211">
        <v>1</v>
      </c>
      <c r="I88" s="212"/>
      <c r="J88" s="213">
        <f>ROUND(I88*H88,2)</f>
        <v>0</v>
      </c>
      <c r="K88" s="209" t="s">
        <v>135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2140</v>
      </c>
      <c r="AT88" s="218" t="s">
        <v>131</v>
      </c>
      <c r="AU88" s="218" t="s">
        <v>82</v>
      </c>
      <c r="AY88" s="20" t="s">
        <v>128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2140</v>
      </c>
      <c r="BM88" s="218" t="s">
        <v>2141</v>
      </c>
    </row>
    <row r="89" s="2" customFormat="1">
      <c r="A89" s="41"/>
      <c r="B89" s="42"/>
      <c r="C89" s="43"/>
      <c r="D89" s="220" t="s">
        <v>137</v>
      </c>
      <c r="E89" s="43"/>
      <c r="F89" s="221" t="s">
        <v>2138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137</v>
      </c>
      <c r="AU89" s="20" t="s">
        <v>82</v>
      </c>
    </row>
    <row r="90" s="2" customFormat="1">
      <c r="A90" s="41"/>
      <c r="B90" s="42"/>
      <c r="C90" s="43"/>
      <c r="D90" s="225" t="s">
        <v>139</v>
      </c>
      <c r="E90" s="43"/>
      <c r="F90" s="226" t="s">
        <v>2142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139</v>
      </c>
      <c r="AU90" s="20" t="s">
        <v>82</v>
      </c>
    </row>
    <row r="91" s="12" customFormat="1" ht="22.8" customHeight="1">
      <c r="A91" s="12"/>
      <c r="B91" s="191"/>
      <c r="C91" s="192"/>
      <c r="D91" s="193" t="s">
        <v>71</v>
      </c>
      <c r="E91" s="205" t="s">
        <v>2143</v>
      </c>
      <c r="F91" s="205" t="s">
        <v>2144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SUM(P92:P94)</f>
        <v>0</v>
      </c>
      <c r="Q91" s="199"/>
      <c r="R91" s="200">
        <f>SUM(R92:R94)</f>
        <v>0</v>
      </c>
      <c r="S91" s="199"/>
      <c r="T91" s="201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173</v>
      </c>
      <c r="AT91" s="203" t="s">
        <v>71</v>
      </c>
      <c r="AU91" s="203" t="s">
        <v>80</v>
      </c>
      <c r="AY91" s="202" t="s">
        <v>128</v>
      </c>
      <c r="BK91" s="204">
        <f>SUM(BK92:BK94)</f>
        <v>0</v>
      </c>
    </row>
    <row r="92" s="2" customFormat="1" ht="16.5" customHeight="1">
      <c r="A92" s="41"/>
      <c r="B92" s="42"/>
      <c r="C92" s="207" t="s">
        <v>82</v>
      </c>
      <c r="D92" s="207" t="s">
        <v>131</v>
      </c>
      <c r="E92" s="208" t="s">
        <v>2145</v>
      </c>
      <c r="F92" s="209" t="s">
        <v>2144</v>
      </c>
      <c r="G92" s="210" t="s">
        <v>2139</v>
      </c>
      <c r="H92" s="211">
        <v>1</v>
      </c>
      <c r="I92" s="212"/>
      <c r="J92" s="213">
        <f>ROUND(I92*H92,2)</f>
        <v>0</v>
      </c>
      <c r="K92" s="209" t="s">
        <v>135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2140</v>
      </c>
      <c r="AT92" s="218" t="s">
        <v>131</v>
      </c>
      <c r="AU92" s="218" t="s">
        <v>82</v>
      </c>
      <c r="AY92" s="20" t="s">
        <v>128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2140</v>
      </c>
      <c r="BM92" s="218" t="s">
        <v>2146</v>
      </c>
    </row>
    <row r="93" s="2" customFormat="1">
      <c r="A93" s="41"/>
      <c r="B93" s="42"/>
      <c r="C93" s="43"/>
      <c r="D93" s="220" t="s">
        <v>137</v>
      </c>
      <c r="E93" s="43"/>
      <c r="F93" s="221" t="s">
        <v>2144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137</v>
      </c>
      <c r="AU93" s="20" t="s">
        <v>82</v>
      </c>
    </row>
    <row r="94" s="2" customFormat="1">
      <c r="A94" s="41"/>
      <c r="B94" s="42"/>
      <c r="C94" s="43"/>
      <c r="D94" s="225" t="s">
        <v>139</v>
      </c>
      <c r="E94" s="43"/>
      <c r="F94" s="226" t="s">
        <v>2147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139</v>
      </c>
      <c r="AU94" s="20" t="s">
        <v>82</v>
      </c>
    </row>
    <row r="95" s="12" customFormat="1" ht="22.8" customHeight="1">
      <c r="A95" s="12"/>
      <c r="B95" s="191"/>
      <c r="C95" s="192"/>
      <c r="D95" s="193" t="s">
        <v>71</v>
      </c>
      <c r="E95" s="205" t="s">
        <v>2148</v>
      </c>
      <c r="F95" s="205" t="s">
        <v>2149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SUM(P96:P101)</f>
        <v>0</v>
      </c>
      <c r="Q95" s="199"/>
      <c r="R95" s="200">
        <f>SUM(R96:R101)</f>
        <v>0</v>
      </c>
      <c r="S95" s="199"/>
      <c r="T95" s="201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173</v>
      </c>
      <c r="AT95" s="203" t="s">
        <v>71</v>
      </c>
      <c r="AU95" s="203" t="s">
        <v>80</v>
      </c>
      <c r="AY95" s="202" t="s">
        <v>128</v>
      </c>
      <c r="BK95" s="204">
        <f>SUM(BK96:BK101)</f>
        <v>0</v>
      </c>
    </row>
    <row r="96" s="2" customFormat="1" ht="16.5" customHeight="1">
      <c r="A96" s="41"/>
      <c r="B96" s="42"/>
      <c r="C96" s="207" t="s">
        <v>162</v>
      </c>
      <c r="D96" s="207" t="s">
        <v>131</v>
      </c>
      <c r="E96" s="208" t="s">
        <v>2150</v>
      </c>
      <c r="F96" s="209" t="s">
        <v>2151</v>
      </c>
      <c r="G96" s="210" t="s">
        <v>2139</v>
      </c>
      <c r="H96" s="211">
        <v>1</v>
      </c>
      <c r="I96" s="212"/>
      <c r="J96" s="213">
        <f>ROUND(I96*H96,2)</f>
        <v>0</v>
      </c>
      <c r="K96" s="209" t="s">
        <v>135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2140</v>
      </c>
      <c r="AT96" s="218" t="s">
        <v>131</v>
      </c>
      <c r="AU96" s="218" t="s">
        <v>82</v>
      </c>
      <c r="AY96" s="20" t="s">
        <v>128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2140</v>
      </c>
      <c r="BM96" s="218" t="s">
        <v>2152</v>
      </c>
    </row>
    <row r="97" s="2" customFormat="1">
      <c r="A97" s="41"/>
      <c r="B97" s="42"/>
      <c r="C97" s="43"/>
      <c r="D97" s="220" t="s">
        <v>137</v>
      </c>
      <c r="E97" s="43"/>
      <c r="F97" s="221" t="s">
        <v>2151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137</v>
      </c>
      <c r="AU97" s="20" t="s">
        <v>82</v>
      </c>
    </row>
    <row r="98" s="2" customFormat="1">
      <c r="A98" s="41"/>
      <c r="B98" s="42"/>
      <c r="C98" s="43"/>
      <c r="D98" s="225" t="s">
        <v>139</v>
      </c>
      <c r="E98" s="43"/>
      <c r="F98" s="226" t="s">
        <v>2153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139</v>
      </c>
      <c r="AU98" s="20" t="s">
        <v>82</v>
      </c>
    </row>
    <row r="99" s="2" customFormat="1" ht="16.5" customHeight="1">
      <c r="A99" s="41"/>
      <c r="B99" s="42"/>
      <c r="C99" s="207" t="s">
        <v>129</v>
      </c>
      <c r="D99" s="207" t="s">
        <v>131</v>
      </c>
      <c r="E99" s="208" t="s">
        <v>2154</v>
      </c>
      <c r="F99" s="209" t="s">
        <v>2155</v>
      </c>
      <c r="G99" s="210" t="s">
        <v>2139</v>
      </c>
      <c r="H99" s="211">
        <v>1</v>
      </c>
      <c r="I99" s="212"/>
      <c r="J99" s="213">
        <f>ROUND(I99*H99,2)</f>
        <v>0</v>
      </c>
      <c r="K99" s="209" t="s">
        <v>135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2140</v>
      </c>
      <c r="AT99" s="218" t="s">
        <v>131</v>
      </c>
      <c r="AU99" s="218" t="s">
        <v>82</v>
      </c>
      <c r="AY99" s="20" t="s">
        <v>128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2140</v>
      </c>
      <c r="BM99" s="218" t="s">
        <v>2156</v>
      </c>
    </row>
    <row r="100" s="2" customFormat="1">
      <c r="A100" s="41"/>
      <c r="B100" s="42"/>
      <c r="C100" s="43"/>
      <c r="D100" s="220" t="s">
        <v>137</v>
      </c>
      <c r="E100" s="43"/>
      <c r="F100" s="221" t="s">
        <v>2155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137</v>
      </c>
      <c r="AU100" s="20" t="s">
        <v>82</v>
      </c>
    </row>
    <row r="101" s="2" customFormat="1">
      <c r="A101" s="41"/>
      <c r="B101" s="42"/>
      <c r="C101" s="43"/>
      <c r="D101" s="225" t="s">
        <v>139</v>
      </c>
      <c r="E101" s="43"/>
      <c r="F101" s="226" t="s">
        <v>2157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139</v>
      </c>
      <c r="AU101" s="20" t="s">
        <v>82</v>
      </c>
    </row>
    <row r="102" s="12" customFormat="1" ht="22.8" customHeight="1">
      <c r="A102" s="12"/>
      <c r="B102" s="191"/>
      <c r="C102" s="192"/>
      <c r="D102" s="193" t="s">
        <v>71</v>
      </c>
      <c r="E102" s="205" t="s">
        <v>2158</v>
      </c>
      <c r="F102" s="205" t="s">
        <v>2159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SUM(P103:P105)</f>
        <v>0</v>
      </c>
      <c r="Q102" s="199"/>
      <c r="R102" s="200">
        <f>SUM(R103:R105)</f>
        <v>0</v>
      </c>
      <c r="S102" s="199"/>
      <c r="T102" s="201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173</v>
      </c>
      <c r="AT102" s="203" t="s">
        <v>71</v>
      </c>
      <c r="AU102" s="203" t="s">
        <v>80</v>
      </c>
      <c r="AY102" s="202" t="s">
        <v>128</v>
      </c>
      <c r="BK102" s="204">
        <f>SUM(BK103:BK105)</f>
        <v>0</v>
      </c>
    </row>
    <row r="103" s="2" customFormat="1" ht="16.5" customHeight="1">
      <c r="A103" s="41"/>
      <c r="B103" s="42"/>
      <c r="C103" s="207" t="s">
        <v>173</v>
      </c>
      <c r="D103" s="207" t="s">
        <v>131</v>
      </c>
      <c r="E103" s="208" t="s">
        <v>2160</v>
      </c>
      <c r="F103" s="209" t="s">
        <v>2161</v>
      </c>
      <c r="G103" s="210" t="s">
        <v>2139</v>
      </c>
      <c r="H103" s="211">
        <v>1</v>
      </c>
      <c r="I103" s="212"/>
      <c r="J103" s="213">
        <f>ROUND(I103*H103,2)</f>
        <v>0</v>
      </c>
      <c r="K103" s="209" t="s">
        <v>135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2140</v>
      </c>
      <c r="AT103" s="218" t="s">
        <v>131</v>
      </c>
      <c r="AU103" s="218" t="s">
        <v>82</v>
      </c>
      <c r="AY103" s="20" t="s">
        <v>128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2140</v>
      </c>
      <c r="BM103" s="218" t="s">
        <v>2162</v>
      </c>
    </row>
    <row r="104" s="2" customFormat="1">
      <c r="A104" s="41"/>
      <c r="B104" s="42"/>
      <c r="C104" s="43"/>
      <c r="D104" s="220" t="s">
        <v>137</v>
      </c>
      <c r="E104" s="43"/>
      <c r="F104" s="221" t="s">
        <v>2161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137</v>
      </c>
      <c r="AU104" s="20" t="s">
        <v>82</v>
      </c>
    </row>
    <row r="105" s="2" customFormat="1">
      <c r="A105" s="41"/>
      <c r="B105" s="42"/>
      <c r="C105" s="43"/>
      <c r="D105" s="225" t="s">
        <v>139</v>
      </c>
      <c r="E105" s="43"/>
      <c r="F105" s="226" t="s">
        <v>2163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139</v>
      </c>
      <c r="AU105" s="20" t="s">
        <v>82</v>
      </c>
    </row>
    <row r="106" s="12" customFormat="1" ht="22.8" customHeight="1">
      <c r="A106" s="12"/>
      <c r="B106" s="191"/>
      <c r="C106" s="192"/>
      <c r="D106" s="193" t="s">
        <v>71</v>
      </c>
      <c r="E106" s="205" t="s">
        <v>2164</v>
      </c>
      <c r="F106" s="205" t="s">
        <v>2165</v>
      </c>
      <c r="G106" s="192"/>
      <c r="H106" s="192"/>
      <c r="I106" s="195"/>
      <c r="J106" s="206">
        <f>BK106</f>
        <v>0</v>
      </c>
      <c r="K106" s="192"/>
      <c r="L106" s="197"/>
      <c r="M106" s="198"/>
      <c r="N106" s="199"/>
      <c r="O106" s="199"/>
      <c r="P106" s="200">
        <f>SUM(P107:P109)</f>
        <v>0</v>
      </c>
      <c r="Q106" s="199"/>
      <c r="R106" s="200">
        <f>SUM(R107:R109)</f>
        <v>0</v>
      </c>
      <c r="S106" s="199"/>
      <c r="T106" s="201">
        <f>SUM(T107:T109)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173</v>
      </c>
      <c r="AT106" s="203" t="s">
        <v>71</v>
      </c>
      <c r="AU106" s="203" t="s">
        <v>80</v>
      </c>
      <c r="AY106" s="202" t="s">
        <v>128</v>
      </c>
      <c r="BK106" s="204">
        <f>SUM(BK107:BK109)</f>
        <v>0</v>
      </c>
    </row>
    <row r="107" s="2" customFormat="1" ht="16.5" customHeight="1">
      <c r="A107" s="41"/>
      <c r="B107" s="42"/>
      <c r="C107" s="207" t="s">
        <v>151</v>
      </c>
      <c r="D107" s="207" t="s">
        <v>131</v>
      </c>
      <c r="E107" s="208" t="s">
        <v>2166</v>
      </c>
      <c r="F107" s="209" t="s">
        <v>2167</v>
      </c>
      <c r="G107" s="210" t="s">
        <v>2139</v>
      </c>
      <c r="H107" s="211">
        <v>1</v>
      </c>
      <c r="I107" s="212"/>
      <c r="J107" s="213">
        <f>ROUND(I107*H107,2)</f>
        <v>0</v>
      </c>
      <c r="K107" s="209" t="s">
        <v>135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2140</v>
      </c>
      <c r="AT107" s="218" t="s">
        <v>131</v>
      </c>
      <c r="AU107" s="218" t="s">
        <v>82</v>
      </c>
      <c r="AY107" s="20" t="s">
        <v>128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2140</v>
      </c>
      <c r="BM107" s="218" t="s">
        <v>2168</v>
      </c>
    </row>
    <row r="108" s="2" customFormat="1">
      <c r="A108" s="41"/>
      <c r="B108" s="42"/>
      <c r="C108" s="43"/>
      <c r="D108" s="220" t="s">
        <v>137</v>
      </c>
      <c r="E108" s="43"/>
      <c r="F108" s="221" t="s">
        <v>2167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137</v>
      </c>
      <c r="AU108" s="20" t="s">
        <v>82</v>
      </c>
    </row>
    <row r="109" s="2" customFormat="1">
      <c r="A109" s="41"/>
      <c r="B109" s="42"/>
      <c r="C109" s="43"/>
      <c r="D109" s="225" t="s">
        <v>139</v>
      </c>
      <c r="E109" s="43"/>
      <c r="F109" s="226" t="s">
        <v>2169</v>
      </c>
      <c r="G109" s="43"/>
      <c r="H109" s="43"/>
      <c r="I109" s="222"/>
      <c r="J109" s="43"/>
      <c r="K109" s="43"/>
      <c r="L109" s="47"/>
      <c r="M109" s="283"/>
      <c r="N109" s="284"/>
      <c r="O109" s="285"/>
      <c r="P109" s="285"/>
      <c r="Q109" s="285"/>
      <c r="R109" s="285"/>
      <c r="S109" s="285"/>
      <c r="T109" s="286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139</v>
      </c>
      <c r="AU109" s="20" t="s">
        <v>82</v>
      </c>
    </row>
    <row r="110" s="2" customFormat="1" ht="6.96" customHeight="1">
      <c r="A110" s="4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47"/>
      <c r="M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</sheetData>
  <sheetProtection sheet="1" autoFilter="0" formatColumns="0" formatRows="0" objects="1" scenarios="1" spinCount="100000" saltValue="aF2LXoDtjQZRDGm9Vq9Hyk5YySI4JK058oaJnqBCq6OUou5rYCwc1Jc3QK5aL95hmUea/6YzwUnbP6jvD5KGIg==" hashValue="mSGhvUkcdTxh5XI8is0iYOAbD3UWIuHIXNpdnv/ygbKelRElJHkLHAz+CnQjLGDaif+BqmfWzDXAXgjMpeMjxw==" algorithmName="SHA-512" password="CC35"/>
  <autoFilter ref="C84:K10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4_01/013254000"/>
    <hyperlink ref="F94" r:id="rId2" display="https://podminky.urs.cz/item/CS_URS_2024_01/030001000"/>
    <hyperlink ref="F98" r:id="rId3" display="https://podminky.urs.cz/item/CS_URS_2024_01/045203000"/>
    <hyperlink ref="F101" r:id="rId4" display="https://podminky.urs.cz/item/CS_URS_2024_01/045303000"/>
    <hyperlink ref="F105" r:id="rId5" display="https://podminky.urs.cz/item/CS_URS_2024_01/065002000"/>
    <hyperlink ref="F109" r:id="rId6" display="https://podminky.urs.cz/item/CS_URS_2024_01/071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90" customWidth="1"/>
    <col min="2" max="2" width="1.667969" style="290" customWidth="1"/>
    <col min="3" max="4" width="5" style="290" customWidth="1"/>
    <col min="5" max="5" width="11.66016" style="290" customWidth="1"/>
    <col min="6" max="6" width="9.160156" style="290" customWidth="1"/>
    <col min="7" max="7" width="5" style="290" customWidth="1"/>
    <col min="8" max="8" width="77.83203" style="290" customWidth="1"/>
    <col min="9" max="10" width="20" style="290" customWidth="1"/>
    <col min="11" max="11" width="1.667969" style="290" customWidth="1"/>
  </cols>
  <sheetData>
    <row r="1" s="1" customFormat="1" ht="37.5" customHeight="1"/>
    <row r="2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="17" customFormat="1" ht="45" customHeight="1">
      <c r="B3" s="294"/>
      <c r="C3" s="295" t="s">
        <v>2170</v>
      </c>
      <c r="D3" s="295"/>
      <c r="E3" s="295"/>
      <c r="F3" s="295"/>
      <c r="G3" s="295"/>
      <c r="H3" s="295"/>
      <c r="I3" s="295"/>
      <c r="J3" s="295"/>
      <c r="K3" s="296"/>
    </row>
    <row r="4" s="1" customFormat="1" ht="25.5" customHeight="1">
      <c r="B4" s="297"/>
      <c r="C4" s="298" t="s">
        <v>2171</v>
      </c>
      <c r="D4" s="298"/>
      <c r="E4" s="298"/>
      <c r="F4" s="298"/>
      <c r="G4" s="298"/>
      <c r="H4" s="298"/>
      <c r="I4" s="298"/>
      <c r="J4" s="298"/>
      <c r="K4" s="299"/>
    </row>
    <row r="5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="1" customFormat="1" ht="15" customHeight="1">
      <c r="B6" s="297"/>
      <c r="C6" s="301" t="s">
        <v>2172</v>
      </c>
      <c r="D6" s="301"/>
      <c r="E6" s="301"/>
      <c r="F6" s="301"/>
      <c r="G6" s="301"/>
      <c r="H6" s="301"/>
      <c r="I6" s="301"/>
      <c r="J6" s="301"/>
      <c r="K6" s="299"/>
    </row>
    <row r="7" s="1" customFormat="1" ht="15" customHeight="1">
      <c r="B7" s="302"/>
      <c r="C7" s="301" t="s">
        <v>2173</v>
      </c>
      <c r="D7" s="301"/>
      <c r="E7" s="301"/>
      <c r="F7" s="301"/>
      <c r="G7" s="301"/>
      <c r="H7" s="301"/>
      <c r="I7" s="301"/>
      <c r="J7" s="301"/>
      <c r="K7" s="299"/>
    </row>
    <row r="8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="1" customFormat="1" ht="15" customHeight="1">
      <c r="B9" s="302"/>
      <c r="C9" s="301" t="s">
        <v>2174</v>
      </c>
      <c r="D9" s="301"/>
      <c r="E9" s="301"/>
      <c r="F9" s="301"/>
      <c r="G9" s="301"/>
      <c r="H9" s="301"/>
      <c r="I9" s="301"/>
      <c r="J9" s="301"/>
      <c r="K9" s="299"/>
    </row>
    <row r="10" s="1" customFormat="1" ht="15" customHeight="1">
      <c r="B10" s="302"/>
      <c r="C10" s="301"/>
      <c r="D10" s="301" t="s">
        <v>2175</v>
      </c>
      <c r="E10" s="301"/>
      <c r="F10" s="301"/>
      <c r="G10" s="301"/>
      <c r="H10" s="301"/>
      <c r="I10" s="301"/>
      <c r="J10" s="301"/>
      <c r="K10" s="299"/>
    </row>
    <row r="11" s="1" customFormat="1" ht="15" customHeight="1">
      <c r="B11" s="302"/>
      <c r="C11" s="303"/>
      <c r="D11" s="301" t="s">
        <v>2176</v>
      </c>
      <c r="E11" s="301"/>
      <c r="F11" s="301"/>
      <c r="G11" s="301"/>
      <c r="H11" s="301"/>
      <c r="I11" s="301"/>
      <c r="J11" s="301"/>
      <c r="K11" s="299"/>
    </row>
    <row r="12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="1" customFormat="1" ht="15" customHeight="1">
      <c r="B13" s="302"/>
      <c r="C13" s="303"/>
      <c r="D13" s="304" t="s">
        <v>2177</v>
      </c>
      <c r="E13" s="301"/>
      <c r="F13" s="301"/>
      <c r="G13" s="301"/>
      <c r="H13" s="301"/>
      <c r="I13" s="301"/>
      <c r="J13" s="301"/>
      <c r="K13" s="299"/>
    </row>
    <row r="14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="1" customFormat="1" ht="15" customHeight="1">
      <c r="B15" s="302"/>
      <c r="C15" s="303"/>
      <c r="D15" s="301" t="s">
        <v>2178</v>
      </c>
      <c r="E15" s="301"/>
      <c r="F15" s="301"/>
      <c r="G15" s="301"/>
      <c r="H15" s="301"/>
      <c r="I15" s="301"/>
      <c r="J15" s="301"/>
      <c r="K15" s="299"/>
    </row>
    <row r="16" s="1" customFormat="1" ht="15" customHeight="1">
      <c r="B16" s="302"/>
      <c r="C16" s="303"/>
      <c r="D16" s="301" t="s">
        <v>2179</v>
      </c>
      <c r="E16" s="301"/>
      <c r="F16" s="301"/>
      <c r="G16" s="301"/>
      <c r="H16" s="301"/>
      <c r="I16" s="301"/>
      <c r="J16" s="301"/>
      <c r="K16" s="299"/>
    </row>
    <row r="17" s="1" customFormat="1" ht="15" customHeight="1">
      <c r="B17" s="302"/>
      <c r="C17" s="303"/>
      <c r="D17" s="301" t="s">
        <v>2180</v>
      </c>
      <c r="E17" s="301"/>
      <c r="F17" s="301"/>
      <c r="G17" s="301"/>
      <c r="H17" s="301"/>
      <c r="I17" s="301"/>
      <c r="J17" s="301"/>
      <c r="K17" s="299"/>
    </row>
    <row r="18" s="1" customFormat="1" ht="15" customHeight="1">
      <c r="B18" s="302"/>
      <c r="C18" s="303"/>
      <c r="D18" s="303"/>
      <c r="E18" s="305" t="s">
        <v>79</v>
      </c>
      <c r="F18" s="301" t="s">
        <v>2181</v>
      </c>
      <c r="G18" s="301"/>
      <c r="H18" s="301"/>
      <c r="I18" s="301"/>
      <c r="J18" s="301"/>
      <c r="K18" s="299"/>
    </row>
    <row r="19" s="1" customFormat="1" ht="15" customHeight="1">
      <c r="B19" s="302"/>
      <c r="C19" s="303"/>
      <c r="D19" s="303"/>
      <c r="E19" s="305" t="s">
        <v>2182</v>
      </c>
      <c r="F19" s="301" t="s">
        <v>2183</v>
      </c>
      <c r="G19" s="301"/>
      <c r="H19" s="301"/>
      <c r="I19" s="301"/>
      <c r="J19" s="301"/>
      <c r="K19" s="299"/>
    </row>
    <row r="20" s="1" customFormat="1" ht="15" customHeight="1">
      <c r="B20" s="302"/>
      <c r="C20" s="303"/>
      <c r="D20" s="303"/>
      <c r="E20" s="305" t="s">
        <v>2184</v>
      </c>
      <c r="F20" s="301" t="s">
        <v>2185</v>
      </c>
      <c r="G20" s="301"/>
      <c r="H20" s="301"/>
      <c r="I20" s="301"/>
      <c r="J20" s="301"/>
      <c r="K20" s="299"/>
    </row>
    <row r="21" s="1" customFormat="1" ht="15" customHeight="1">
      <c r="B21" s="302"/>
      <c r="C21" s="303"/>
      <c r="D21" s="303"/>
      <c r="E21" s="305" t="s">
        <v>2186</v>
      </c>
      <c r="F21" s="301" t="s">
        <v>90</v>
      </c>
      <c r="G21" s="301"/>
      <c r="H21" s="301"/>
      <c r="I21" s="301"/>
      <c r="J21" s="301"/>
      <c r="K21" s="299"/>
    </row>
    <row r="22" s="1" customFormat="1" ht="15" customHeight="1">
      <c r="B22" s="302"/>
      <c r="C22" s="303"/>
      <c r="D22" s="303"/>
      <c r="E22" s="305" t="s">
        <v>2187</v>
      </c>
      <c r="F22" s="301" t="s">
        <v>2188</v>
      </c>
      <c r="G22" s="301"/>
      <c r="H22" s="301"/>
      <c r="I22" s="301"/>
      <c r="J22" s="301"/>
      <c r="K22" s="299"/>
    </row>
    <row r="23" s="1" customFormat="1" ht="15" customHeight="1">
      <c r="B23" s="302"/>
      <c r="C23" s="303"/>
      <c r="D23" s="303"/>
      <c r="E23" s="305" t="s">
        <v>2189</v>
      </c>
      <c r="F23" s="301" t="s">
        <v>2190</v>
      </c>
      <c r="G23" s="301"/>
      <c r="H23" s="301"/>
      <c r="I23" s="301"/>
      <c r="J23" s="301"/>
      <c r="K23" s="299"/>
    </row>
    <row r="24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="1" customFormat="1" ht="15" customHeight="1">
      <c r="B25" s="302"/>
      <c r="C25" s="301" t="s">
        <v>2191</v>
      </c>
      <c r="D25" s="301"/>
      <c r="E25" s="301"/>
      <c r="F25" s="301"/>
      <c r="G25" s="301"/>
      <c r="H25" s="301"/>
      <c r="I25" s="301"/>
      <c r="J25" s="301"/>
      <c r="K25" s="299"/>
    </row>
    <row r="26" s="1" customFormat="1" ht="15" customHeight="1">
      <c r="B26" s="302"/>
      <c r="C26" s="301" t="s">
        <v>2192</v>
      </c>
      <c r="D26" s="301"/>
      <c r="E26" s="301"/>
      <c r="F26" s="301"/>
      <c r="G26" s="301"/>
      <c r="H26" s="301"/>
      <c r="I26" s="301"/>
      <c r="J26" s="301"/>
      <c r="K26" s="299"/>
    </row>
    <row r="27" s="1" customFormat="1" ht="15" customHeight="1">
      <c r="B27" s="302"/>
      <c r="C27" s="301"/>
      <c r="D27" s="301" t="s">
        <v>2193</v>
      </c>
      <c r="E27" s="301"/>
      <c r="F27" s="301"/>
      <c r="G27" s="301"/>
      <c r="H27" s="301"/>
      <c r="I27" s="301"/>
      <c r="J27" s="301"/>
      <c r="K27" s="299"/>
    </row>
    <row r="28" s="1" customFormat="1" ht="15" customHeight="1">
      <c r="B28" s="302"/>
      <c r="C28" s="303"/>
      <c r="D28" s="301" t="s">
        <v>2194</v>
      </c>
      <c r="E28" s="301"/>
      <c r="F28" s="301"/>
      <c r="G28" s="301"/>
      <c r="H28" s="301"/>
      <c r="I28" s="301"/>
      <c r="J28" s="301"/>
      <c r="K28" s="299"/>
    </row>
    <row r="29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="1" customFormat="1" ht="15" customHeight="1">
      <c r="B30" s="302"/>
      <c r="C30" s="303"/>
      <c r="D30" s="301" t="s">
        <v>2195</v>
      </c>
      <c r="E30" s="301"/>
      <c r="F30" s="301"/>
      <c r="G30" s="301"/>
      <c r="H30" s="301"/>
      <c r="I30" s="301"/>
      <c r="J30" s="301"/>
      <c r="K30" s="299"/>
    </row>
    <row r="31" s="1" customFormat="1" ht="15" customHeight="1">
      <c r="B31" s="302"/>
      <c r="C31" s="303"/>
      <c r="D31" s="301" t="s">
        <v>2196</v>
      </c>
      <c r="E31" s="301"/>
      <c r="F31" s="301"/>
      <c r="G31" s="301"/>
      <c r="H31" s="301"/>
      <c r="I31" s="301"/>
      <c r="J31" s="301"/>
      <c r="K31" s="299"/>
    </row>
    <row r="32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="1" customFormat="1" ht="15" customHeight="1">
      <c r="B33" s="302"/>
      <c r="C33" s="303"/>
      <c r="D33" s="301" t="s">
        <v>2197</v>
      </c>
      <c r="E33" s="301"/>
      <c r="F33" s="301"/>
      <c r="G33" s="301"/>
      <c r="H33" s="301"/>
      <c r="I33" s="301"/>
      <c r="J33" s="301"/>
      <c r="K33" s="299"/>
    </row>
    <row r="34" s="1" customFormat="1" ht="15" customHeight="1">
      <c r="B34" s="302"/>
      <c r="C34" s="303"/>
      <c r="D34" s="301" t="s">
        <v>2198</v>
      </c>
      <c r="E34" s="301"/>
      <c r="F34" s="301"/>
      <c r="G34" s="301"/>
      <c r="H34" s="301"/>
      <c r="I34" s="301"/>
      <c r="J34" s="301"/>
      <c r="K34" s="299"/>
    </row>
    <row r="35" s="1" customFormat="1" ht="15" customHeight="1">
      <c r="B35" s="302"/>
      <c r="C35" s="303"/>
      <c r="D35" s="301" t="s">
        <v>2199</v>
      </c>
      <c r="E35" s="301"/>
      <c r="F35" s="301"/>
      <c r="G35" s="301"/>
      <c r="H35" s="301"/>
      <c r="I35" s="301"/>
      <c r="J35" s="301"/>
      <c r="K35" s="299"/>
    </row>
    <row r="36" s="1" customFormat="1" ht="15" customHeight="1">
      <c r="B36" s="302"/>
      <c r="C36" s="303"/>
      <c r="D36" s="301"/>
      <c r="E36" s="304" t="s">
        <v>114</v>
      </c>
      <c r="F36" s="301"/>
      <c r="G36" s="301" t="s">
        <v>2200</v>
      </c>
      <c r="H36" s="301"/>
      <c r="I36" s="301"/>
      <c r="J36" s="301"/>
      <c r="K36" s="299"/>
    </row>
    <row r="37" s="1" customFormat="1" ht="30.75" customHeight="1">
      <c r="B37" s="302"/>
      <c r="C37" s="303"/>
      <c r="D37" s="301"/>
      <c r="E37" s="304" t="s">
        <v>2201</v>
      </c>
      <c r="F37" s="301"/>
      <c r="G37" s="301" t="s">
        <v>2202</v>
      </c>
      <c r="H37" s="301"/>
      <c r="I37" s="301"/>
      <c r="J37" s="301"/>
      <c r="K37" s="299"/>
    </row>
    <row r="38" s="1" customFormat="1" ht="15" customHeight="1">
      <c r="B38" s="302"/>
      <c r="C38" s="303"/>
      <c r="D38" s="301"/>
      <c r="E38" s="304" t="s">
        <v>53</v>
      </c>
      <c r="F38" s="301"/>
      <c r="G38" s="301" t="s">
        <v>2203</v>
      </c>
      <c r="H38" s="301"/>
      <c r="I38" s="301"/>
      <c r="J38" s="301"/>
      <c r="K38" s="299"/>
    </row>
    <row r="39" s="1" customFormat="1" ht="15" customHeight="1">
      <c r="B39" s="302"/>
      <c r="C39" s="303"/>
      <c r="D39" s="301"/>
      <c r="E39" s="304" t="s">
        <v>54</v>
      </c>
      <c r="F39" s="301"/>
      <c r="G39" s="301" t="s">
        <v>2204</v>
      </c>
      <c r="H39" s="301"/>
      <c r="I39" s="301"/>
      <c r="J39" s="301"/>
      <c r="K39" s="299"/>
    </row>
    <row r="40" s="1" customFormat="1" ht="15" customHeight="1">
      <c r="B40" s="302"/>
      <c r="C40" s="303"/>
      <c r="D40" s="301"/>
      <c r="E40" s="304" t="s">
        <v>115</v>
      </c>
      <c r="F40" s="301"/>
      <c r="G40" s="301" t="s">
        <v>2205</v>
      </c>
      <c r="H40" s="301"/>
      <c r="I40" s="301"/>
      <c r="J40" s="301"/>
      <c r="K40" s="299"/>
    </row>
    <row r="41" s="1" customFormat="1" ht="15" customHeight="1">
      <c r="B41" s="302"/>
      <c r="C41" s="303"/>
      <c r="D41" s="301"/>
      <c r="E41" s="304" t="s">
        <v>116</v>
      </c>
      <c r="F41" s="301"/>
      <c r="G41" s="301" t="s">
        <v>2206</v>
      </c>
      <c r="H41" s="301"/>
      <c r="I41" s="301"/>
      <c r="J41" s="301"/>
      <c r="K41" s="299"/>
    </row>
    <row r="42" s="1" customFormat="1" ht="15" customHeight="1">
      <c r="B42" s="302"/>
      <c r="C42" s="303"/>
      <c r="D42" s="301"/>
      <c r="E42" s="304" t="s">
        <v>2207</v>
      </c>
      <c r="F42" s="301"/>
      <c r="G42" s="301" t="s">
        <v>2208</v>
      </c>
      <c r="H42" s="301"/>
      <c r="I42" s="301"/>
      <c r="J42" s="301"/>
      <c r="K42" s="299"/>
    </row>
    <row r="43" s="1" customFormat="1" ht="15" customHeight="1">
      <c r="B43" s="302"/>
      <c r="C43" s="303"/>
      <c r="D43" s="301"/>
      <c r="E43" s="304"/>
      <c r="F43" s="301"/>
      <c r="G43" s="301" t="s">
        <v>2209</v>
      </c>
      <c r="H43" s="301"/>
      <c r="I43" s="301"/>
      <c r="J43" s="301"/>
      <c r="K43" s="299"/>
    </row>
    <row r="44" s="1" customFormat="1" ht="15" customHeight="1">
      <c r="B44" s="302"/>
      <c r="C44" s="303"/>
      <c r="D44" s="301"/>
      <c r="E44" s="304" t="s">
        <v>2210</v>
      </c>
      <c r="F44" s="301"/>
      <c r="G44" s="301" t="s">
        <v>2211</v>
      </c>
      <c r="H44" s="301"/>
      <c r="I44" s="301"/>
      <c r="J44" s="301"/>
      <c r="K44" s="299"/>
    </row>
    <row r="45" s="1" customFormat="1" ht="15" customHeight="1">
      <c r="B45" s="302"/>
      <c r="C45" s="303"/>
      <c r="D45" s="301"/>
      <c r="E45" s="304" t="s">
        <v>118</v>
      </c>
      <c r="F45" s="301"/>
      <c r="G45" s="301" t="s">
        <v>2212</v>
      </c>
      <c r="H45" s="301"/>
      <c r="I45" s="301"/>
      <c r="J45" s="301"/>
      <c r="K45" s="299"/>
    </row>
    <row r="46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="1" customFormat="1" ht="15" customHeight="1">
      <c r="B47" s="302"/>
      <c r="C47" s="303"/>
      <c r="D47" s="301" t="s">
        <v>2213</v>
      </c>
      <c r="E47" s="301"/>
      <c r="F47" s="301"/>
      <c r="G47" s="301"/>
      <c r="H47" s="301"/>
      <c r="I47" s="301"/>
      <c r="J47" s="301"/>
      <c r="K47" s="299"/>
    </row>
    <row r="48" s="1" customFormat="1" ht="15" customHeight="1">
      <c r="B48" s="302"/>
      <c r="C48" s="303"/>
      <c r="D48" s="303"/>
      <c r="E48" s="301" t="s">
        <v>2214</v>
      </c>
      <c r="F48" s="301"/>
      <c r="G48" s="301"/>
      <c r="H48" s="301"/>
      <c r="I48" s="301"/>
      <c r="J48" s="301"/>
      <c r="K48" s="299"/>
    </row>
    <row r="49" s="1" customFormat="1" ht="15" customHeight="1">
      <c r="B49" s="302"/>
      <c r="C49" s="303"/>
      <c r="D49" s="303"/>
      <c r="E49" s="301" t="s">
        <v>2215</v>
      </c>
      <c r="F49" s="301"/>
      <c r="G49" s="301"/>
      <c r="H49" s="301"/>
      <c r="I49" s="301"/>
      <c r="J49" s="301"/>
      <c r="K49" s="299"/>
    </row>
    <row r="50" s="1" customFormat="1" ht="15" customHeight="1">
      <c r="B50" s="302"/>
      <c r="C50" s="303"/>
      <c r="D50" s="303"/>
      <c r="E50" s="301" t="s">
        <v>2216</v>
      </c>
      <c r="F50" s="301"/>
      <c r="G50" s="301"/>
      <c r="H50" s="301"/>
      <c r="I50" s="301"/>
      <c r="J50" s="301"/>
      <c r="K50" s="299"/>
    </row>
    <row r="51" s="1" customFormat="1" ht="15" customHeight="1">
      <c r="B51" s="302"/>
      <c r="C51" s="303"/>
      <c r="D51" s="301" t="s">
        <v>2217</v>
      </c>
      <c r="E51" s="301"/>
      <c r="F51" s="301"/>
      <c r="G51" s="301"/>
      <c r="H51" s="301"/>
      <c r="I51" s="301"/>
      <c r="J51" s="301"/>
      <c r="K51" s="299"/>
    </row>
    <row r="52" s="1" customFormat="1" ht="25.5" customHeight="1">
      <c r="B52" s="297"/>
      <c r="C52" s="298" t="s">
        <v>2218</v>
      </c>
      <c r="D52" s="298"/>
      <c r="E52" s="298"/>
      <c r="F52" s="298"/>
      <c r="G52" s="298"/>
      <c r="H52" s="298"/>
      <c r="I52" s="298"/>
      <c r="J52" s="298"/>
      <c r="K52" s="299"/>
    </row>
    <row r="53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="1" customFormat="1" ht="15" customHeight="1">
      <c r="B54" s="297"/>
      <c r="C54" s="301" t="s">
        <v>2219</v>
      </c>
      <c r="D54" s="301"/>
      <c r="E54" s="301"/>
      <c r="F54" s="301"/>
      <c r="G54" s="301"/>
      <c r="H54" s="301"/>
      <c r="I54" s="301"/>
      <c r="J54" s="301"/>
      <c r="K54" s="299"/>
    </row>
    <row r="55" s="1" customFormat="1" ht="15" customHeight="1">
      <c r="B55" s="297"/>
      <c r="C55" s="301" t="s">
        <v>2220</v>
      </c>
      <c r="D55" s="301"/>
      <c r="E55" s="301"/>
      <c r="F55" s="301"/>
      <c r="G55" s="301"/>
      <c r="H55" s="301"/>
      <c r="I55" s="301"/>
      <c r="J55" s="301"/>
      <c r="K55" s="299"/>
    </row>
    <row r="56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="1" customFormat="1" ht="15" customHeight="1">
      <c r="B57" s="297"/>
      <c r="C57" s="301" t="s">
        <v>2221</v>
      </c>
      <c r="D57" s="301"/>
      <c r="E57" s="301"/>
      <c r="F57" s="301"/>
      <c r="G57" s="301"/>
      <c r="H57" s="301"/>
      <c r="I57" s="301"/>
      <c r="J57" s="301"/>
      <c r="K57" s="299"/>
    </row>
    <row r="58" s="1" customFormat="1" ht="15" customHeight="1">
      <c r="B58" s="297"/>
      <c r="C58" s="303"/>
      <c r="D58" s="301" t="s">
        <v>2222</v>
      </c>
      <c r="E58" s="301"/>
      <c r="F58" s="301"/>
      <c r="G58" s="301"/>
      <c r="H58" s="301"/>
      <c r="I58" s="301"/>
      <c r="J58" s="301"/>
      <c r="K58" s="299"/>
    </row>
    <row r="59" s="1" customFormat="1" ht="15" customHeight="1">
      <c r="B59" s="297"/>
      <c r="C59" s="303"/>
      <c r="D59" s="301" t="s">
        <v>2223</v>
      </c>
      <c r="E59" s="301"/>
      <c r="F59" s="301"/>
      <c r="G59" s="301"/>
      <c r="H59" s="301"/>
      <c r="I59" s="301"/>
      <c r="J59" s="301"/>
      <c r="K59" s="299"/>
    </row>
    <row r="60" s="1" customFormat="1" ht="15" customHeight="1">
      <c r="B60" s="297"/>
      <c r="C60" s="303"/>
      <c r="D60" s="301" t="s">
        <v>2224</v>
      </c>
      <c r="E60" s="301"/>
      <c r="F60" s="301"/>
      <c r="G60" s="301"/>
      <c r="H60" s="301"/>
      <c r="I60" s="301"/>
      <c r="J60" s="301"/>
      <c r="K60" s="299"/>
    </row>
    <row r="61" s="1" customFormat="1" ht="15" customHeight="1">
      <c r="B61" s="297"/>
      <c r="C61" s="303"/>
      <c r="D61" s="301" t="s">
        <v>2225</v>
      </c>
      <c r="E61" s="301"/>
      <c r="F61" s="301"/>
      <c r="G61" s="301"/>
      <c r="H61" s="301"/>
      <c r="I61" s="301"/>
      <c r="J61" s="301"/>
      <c r="K61" s="299"/>
    </row>
    <row r="62" s="1" customFormat="1" ht="15" customHeight="1">
      <c r="B62" s="297"/>
      <c r="C62" s="303"/>
      <c r="D62" s="306" t="s">
        <v>2226</v>
      </c>
      <c r="E62" s="306"/>
      <c r="F62" s="306"/>
      <c r="G62" s="306"/>
      <c r="H62" s="306"/>
      <c r="I62" s="306"/>
      <c r="J62" s="306"/>
      <c r="K62" s="299"/>
    </row>
    <row r="63" s="1" customFormat="1" ht="15" customHeight="1">
      <c r="B63" s="297"/>
      <c r="C63" s="303"/>
      <c r="D63" s="301" t="s">
        <v>2227</v>
      </c>
      <c r="E63" s="301"/>
      <c r="F63" s="301"/>
      <c r="G63" s="301"/>
      <c r="H63" s="301"/>
      <c r="I63" s="301"/>
      <c r="J63" s="301"/>
      <c r="K63" s="299"/>
    </row>
    <row r="64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="1" customFormat="1" ht="15" customHeight="1">
      <c r="B65" s="297"/>
      <c r="C65" s="303"/>
      <c r="D65" s="301" t="s">
        <v>2228</v>
      </c>
      <c r="E65" s="301"/>
      <c r="F65" s="301"/>
      <c r="G65" s="301"/>
      <c r="H65" s="301"/>
      <c r="I65" s="301"/>
      <c r="J65" s="301"/>
      <c r="K65" s="299"/>
    </row>
    <row r="66" s="1" customFormat="1" ht="15" customHeight="1">
      <c r="B66" s="297"/>
      <c r="C66" s="303"/>
      <c r="D66" s="306" t="s">
        <v>2229</v>
      </c>
      <c r="E66" s="306"/>
      <c r="F66" s="306"/>
      <c r="G66" s="306"/>
      <c r="H66" s="306"/>
      <c r="I66" s="306"/>
      <c r="J66" s="306"/>
      <c r="K66" s="299"/>
    </row>
    <row r="67" s="1" customFormat="1" ht="15" customHeight="1">
      <c r="B67" s="297"/>
      <c r="C67" s="303"/>
      <c r="D67" s="301" t="s">
        <v>2230</v>
      </c>
      <c r="E67" s="301"/>
      <c r="F67" s="301"/>
      <c r="G67" s="301"/>
      <c r="H67" s="301"/>
      <c r="I67" s="301"/>
      <c r="J67" s="301"/>
      <c r="K67" s="299"/>
    </row>
    <row r="68" s="1" customFormat="1" ht="15" customHeight="1">
      <c r="B68" s="297"/>
      <c r="C68" s="303"/>
      <c r="D68" s="301" t="s">
        <v>2231</v>
      </c>
      <c r="E68" s="301"/>
      <c r="F68" s="301"/>
      <c r="G68" s="301"/>
      <c r="H68" s="301"/>
      <c r="I68" s="301"/>
      <c r="J68" s="301"/>
      <c r="K68" s="299"/>
    </row>
    <row r="69" s="1" customFormat="1" ht="15" customHeight="1">
      <c r="B69" s="297"/>
      <c r="C69" s="303"/>
      <c r="D69" s="301" t="s">
        <v>2232</v>
      </c>
      <c r="E69" s="301"/>
      <c r="F69" s="301"/>
      <c r="G69" s="301"/>
      <c r="H69" s="301"/>
      <c r="I69" s="301"/>
      <c r="J69" s="301"/>
      <c r="K69" s="299"/>
    </row>
    <row r="70" s="1" customFormat="1" ht="15" customHeight="1">
      <c r="B70" s="297"/>
      <c r="C70" s="303"/>
      <c r="D70" s="301" t="s">
        <v>2233</v>
      </c>
      <c r="E70" s="301"/>
      <c r="F70" s="301"/>
      <c r="G70" s="301"/>
      <c r="H70" s="301"/>
      <c r="I70" s="301"/>
      <c r="J70" s="301"/>
      <c r="K70" s="299"/>
    </row>
    <row r="7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="1" customFormat="1" ht="45" customHeight="1">
      <c r="B75" s="316"/>
      <c r="C75" s="317" t="s">
        <v>2234</v>
      </c>
      <c r="D75" s="317"/>
      <c r="E75" s="317"/>
      <c r="F75" s="317"/>
      <c r="G75" s="317"/>
      <c r="H75" s="317"/>
      <c r="I75" s="317"/>
      <c r="J75" s="317"/>
      <c r="K75" s="318"/>
    </row>
    <row r="76" s="1" customFormat="1" ht="17.25" customHeight="1">
      <c r="B76" s="316"/>
      <c r="C76" s="319" t="s">
        <v>2235</v>
      </c>
      <c r="D76" s="319"/>
      <c r="E76" s="319"/>
      <c r="F76" s="319" t="s">
        <v>2236</v>
      </c>
      <c r="G76" s="320"/>
      <c r="H76" s="319" t="s">
        <v>54</v>
      </c>
      <c r="I76" s="319" t="s">
        <v>57</v>
      </c>
      <c r="J76" s="319" t="s">
        <v>2237</v>
      </c>
      <c r="K76" s="318"/>
    </row>
    <row r="77" s="1" customFormat="1" ht="17.25" customHeight="1">
      <c r="B77" s="316"/>
      <c r="C77" s="321" t="s">
        <v>2238</v>
      </c>
      <c r="D77" s="321"/>
      <c r="E77" s="321"/>
      <c r="F77" s="322" t="s">
        <v>2239</v>
      </c>
      <c r="G77" s="323"/>
      <c r="H77" s="321"/>
      <c r="I77" s="321"/>
      <c r="J77" s="321" t="s">
        <v>2240</v>
      </c>
      <c r="K77" s="318"/>
    </row>
    <row r="78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="1" customFormat="1" ht="15" customHeight="1">
      <c r="B79" s="316"/>
      <c r="C79" s="304" t="s">
        <v>53</v>
      </c>
      <c r="D79" s="326"/>
      <c r="E79" s="326"/>
      <c r="F79" s="327" t="s">
        <v>2241</v>
      </c>
      <c r="G79" s="328"/>
      <c r="H79" s="304" t="s">
        <v>2242</v>
      </c>
      <c r="I79" s="304" t="s">
        <v>2243</v>
      </c>
      <c r="J79" s="304">
        <v>20</v>
      </c>
      <c r="K79" s="318"/>
    </row>
    <row r="80" s="1" customFormat="1" ht="15" customHeight="1">
      <c r="B80" s="316"/>
      <c r="C80" s="304" t="s">
        <v>2244</v>
      </c>
      <c r="D80" s="304"/>
      <c r="E80" s="304"/>
      <c r="F80" s="327" t="s">
        <v>2241</v>
      </c>
      <c r="G80" s="328"/>
      <c r="H80" s="304" t="s">
        <v>2245</v>
      </c>
      <c r="I80" s="304" t="s">
        <v>2243</v>
      </c>
      <c r="J80" s="304">
        <v>120</v>
      </c>
      <c r="K80" s="318"/>
    </row>
    <row r="81" s="1" customFormat="1" ht="15" customHeight="1">
      <c r="B81" s="329"/>
      <c r="C81" s="304" t="s">
        <v>2246</v>
      </c>
      <c r="D81" s="304"/>
      <c r="E81" s="304"/>
      <c r="F81" s="327" t="s">
        <v>2247</v>
      </c>
      <c r="G81" s="328"/>
      <c r="H81" s="304" t="s">
        <v>2248</v>
      </c>
      <c r="I81" s="304" t="s">
        <v>2243</v>
      </c>
      <c r="J81" s="304">
        <v>50</v>
      </c>
      <c r="K81" s="318"/>
    </row>
    <row r="82" s="1" customFormat="1" ht="15" customHeight="1">
      <c r="B82" s="329"/>
      <c r="C82" s="304" t="s">
        <v>2249</v>
      </c>
      <c r="D82" s="304"/>
      <c r="E82" s="304"/>
      <c r="F82" s="327" t="s">
        <v>2241</v>
      </c>
      <c r="G82" s="328"/>
      <c r="H82" s="304" t="s">
        <v>2250</v>
      </c>
      <c r="I82" s="304" t="s">
        <v>2251</v>
      </c>
      <c r="J82" s="304"/>
      <c r="K82" s="318"/>
    </row>
    <row r="83" s="1" customFormat="1" ht="15" customHeight="1">
      <c r="B83" s="329"/>
      <c r="C83" s="330" t="s">
        <v>2252</v>
      </c>
      <c r="D83" s="330"/>
      <c r="E83" s="330"/>
      <c r="F83" s="331" t="s">
        <v>2247</v>
      </c>
      <c r="G83" s="330"/>
      <c r="H83" s="330" t="s">
        <v>2253</v>
      </c>
      <c r="I83" s="330" t="s">
        <v>2243</v>
      </c>
      <c r="J83" s="330">
        <v>15</v>
      </c>
      <c r="K83" s="318"/>
    </row>
    <row r="84" s="1" customFormat="1" ht="15" customHeight="1">
      <c r="B84" s="329"/>
      <c r="C84" s="330" t="s">
        <v>2254</v>
      </c>
      <c r="D84" s="330"/>
      <c r="E84" s="330"/>
      <c r="F84" s="331" t="s">
        <v>2247</v>
      </c>
      <c r="G84" s="330"/>
      <c r="H84" s="330" t="s">
        <v>2255</v>
      </c>
      <c r="I84" s="330" t="s">
        <v>2243</v>
      </c>
      <c r="J84" s="330">
        <v>15</v>
      </c>
      <c r="K84" s="318"/>
    </row>
    <row r="85" s="1" customFormat="1" ht="15" customHeight="1">
      <c r="B85" s="329"/>
      <c r="C85" s="330" t="s">
        <v>2256</v>
      </c>
      <c r="D85" s="330"/>
      <c r="E85" s="330"/>
      <c r="F85" s="331" t="s">
        <v>2247</v>
      </c>
      <c r="G85" s="330"/>
      <c r="H85" s="330" t="s">
        <v>2257</v>
      </c>
      <c r="I85" s="330" t="s">
        <v>2243</v>
      </c>
      <c r="J85" s="330">
        <v>20</v>
      </c>
      <c r="K85" s="318"/>
    </row>
    <row r="86" s="1" customFormat="1" ht="15" customHeight="1">
      <c r="B86" s="329"/>
      <c r="C86" s="330" t="s">
        <v>2258</v>
      </c>
      <c r="D86" s="330"/>
      <c r="E86" s="330"/>
      <c r="F86" s="331" t="s">
        <v>2247</v>
      </c>
      <c r="G86" s="330"/>
      <c r="H86" s="330" t="s">
        <v>2259</v>
      </c>
      <c r="I86" s="330" t="s">
        <v>2243</v>
      </c>
      <c r="J86" s="330">
        <v>20</v>
      </c>
      <c r="K86" s="318"/>
    </row>
    <row r="87" s="1" customFormat="1" ht="15" customHeight="1">
      <c r="B87" s="329"/>
      <c r="C87" s="304" t="s">
        <v>2260</v>
      </c>
      <c r="D87" s="304"/>
      <c r="E87" s="304"/>
      <c r="F87" s="327" t="s">
        <v>2247</v>
      </c>
      <c r="G87" s="328"/>
      <c r="H87" s="304" t="s">
        <v>2261</v>
      </c>
      <c r="I87" s="304" t="s">
        <v>2243</v>
      </c>
      <c r="J87" s="304">
        <v>50</v>
      </c>
      <c r="K87" s="318"/>
    </row>
    <row r="88" s="1" customFormat="1" ht="15" customHeight="1">
      <c r="B88" s="329"/>
      <c r="C88" s="304" t="s">
        <v>2262</v>
      </c>
      <c r="D88" s="304"/>
      <c r="E88" s="304"/>
      <c r="F88" s="327" t="s">
        <v>2247</v>
      </c>
      <c r="G88" s="328"/>
      <c r="H88" s="304" t="s">
        <v>2263</v>
      </c>
      <c r="I88" s="304" t="s">
        <v>2243</v>
      </c>
      <c r="J88" s="304">
        <v>20</v>
      </c>
      <c r="K88" s="318"/>
    </row>
    <row r="89" s="1" customFormat="1" ht="15" customHeight="1">
      <c r="B89" s="329"/>
      <c r="C89" s="304" t="s">
        <v>2264</v>
      </c>
      <c r="D89" s="304"/>
      <c r="E89" s="304"/>
      <c r="F89" s="327" t="s">
        <v>2247</v>
      </c>
      <c r="G89" s="328"/>
      <c r="H89" s="304" t="s">
        <v>2265</v>
      </c>
      <c r="I89" s="304" t="s">
        <v>2243</v>
      </c>
      <c r="J89" s="304">
        <v>20</v>
      </c>
      <c r="K89" s="318"/>
    </row>
    <row r="90" s="1" customFormat="1" ht="15" customHeight="1">
      <c r="B90" s="329"/>
      <c r="C90" s="304" t="s">
        <v>2266</v>
      </c>
      <c r="D90" s="304"/>
      <c r="E90" s="304"/>
      <c r="F90" s="327" t="s">
        <v>2247</v>
      </c>
      <c r="G90" s="328"/>
      <c r="H90" s="304" t="s">
        <v>2267</v>
      </c>
      <c r="I90" s="304" t="s">
        <v>2243</v>
      </c>
      <c r="J90" s="304">
        <v>50</v>
      </c>
      <c r="K90" s="318"/>
    </row>
    <row r="91" s="1" customFormat="1" ht="15" customHeight="1">
      <c r="B91" s="329"/>
      <c r="C91" s="304" t="s">
        <v>2268</v>
      </c>
      <c r="D91" s="304"/>
      <c r="E91" s="304"/>
      <c r="F91" s="327" t="s">
        <v>2247</v>
      </c>
      <c r="G91" s="328"/>
      <c r="H91" s="304" t="s">
        <v>2268</v>
      </c>
      <c r="I91" s="304" t="s">
        <v>2243</v>
      </c>
      <c r="J91" s="304">
        <v>50</v>
      </c>
      <c r="K91" s="318"/>
    </row>
    <row r="92" s="1" customFormat="1" ht="15" customHeight="1">
      <c r="B92" s="329"/>
      <c r="C92" s="304" t="s">
        <v>2269</v>
      </c>
      <c r="D92" s="304"/>
      <c r="E92" s="304"/>
      <c r="F92" s="327" t="s">
        <v>2247</v>
      </c>
      <c r="G92" s="328"/>
      <c r="H92" s="304" t="s">
        <v>2270</v>
      </c>
      <c r="I92" s="304" t="s">
        <v>2243</v>
      </c>
      <c r="J92" s="304">
        <v>255</v>
      </c>
      <c r="K92" s="318"/>
    </row>
    <row r="93" s="1" customFormat="1" ht="15" customHeight="1">
      <c r="B93" s="329"/>
      <c r="C93" s="304" t="s">
        <v>2271</v>
      </c>
      <c r="D93" s="304"/>
      <c r="E93" s="304"/>
      <c r="F93" s="327" t="s">
        <v>2241</v>
      </c>
      <c r="G93" s="328"/>
      <c r="H93" s="304" t="s">
        <v>2272</v>
      </c>
      <c r="I93" s="304" t="s">
        <v>2273</v>
      </c>
      <c r="J93" s="304"/>
      <c r="K93" s="318"/>
    </row>
    <row r="94" s="1" customFormat="1" ht="15" customHeight="1">
      <c r="B94" s="329"/>
      <c r="C94" s="304" t="s">
        <v>2274</v>
      </c>
      <c r="D94" s="304"/>
      <c r="E94" s="304"/>
      <c r="F94" s="327" t="s">
        <v>2241</v>
      </c>
      <c r="G94" s="328"/>
      <c r="H94" s="304" t="s">
        <v>2275</v>
      </c>
      <c r="I94" s="304" t="s">
        <v>2276</v>
      </c>
      <c r="J94" s="304"/>
      <c r="K94" s="318"/>
    </row>
    <row r="95" s="1" customFormat="1" ht="15" customHeight="1">
      <c r="B95" s="329"/>
      <c r="C95" s="304" t="s">
        <v>2277</v>
      </c>
      <c r="D95" s="304"/>
      <c r="E95" s="304"/>
      <c r="F95" s="327" t="s">
        <v>2241</v>
      </c>
      <c r="G95" s="328"/>
      <c r="H95" s="304" t="s">
        <v>2277</v>
      </c>
      <c r="I95" s="304" t="s">
        <v>2276</v>
      </c>
      <c r="J95" s="304"/>
      <c r="K95" s="318"/>
    </row>
    <row r="96" s="1" customFormat="1" ht="15" customHeight="1">
      <c r="B96" s="329"/>
      <c r="C96" s="304" t="s">
        <v>38</v>
      </c>
      <c r="D96" s="304"/>
      <c r="E96" s="304"/>
      <c r="F96" s="327" t="s">
        <v>2241</v>
      </c>
      <c r="G96" s="328"/>
      <c r="H96" s="304" t="s">
        <v>2278</v>
      </c>
      <c r="I96" s="304" t="s">
        <v>2276</v>
      </c>
      <c r="J96" s="304"/>
      <c r="K96" s="318"/>
    </row>
    <row r="97" s="1" customFormat="1" ht="15" customHeight="1">
      <c r="B97" s="329"/>
      <c r="C97" s="304" t="s">
        <v>48</v>
      </c>
      <c r="D97" s="304"/>
      <c r="E97" s="304"/>
      <c r="F97" s="327" t="s">
        <v>2241</v>
      </c>
      <c r="G97" s="328"/>
      <c r="H97" s="304" t="s">
        <v>2279</v>
      </c>
      <c r="I97" s="304" t="s">
        <v>2276</v>
      </c>
      <c r="J97" s="304"/>
      <c r="K97" s="318"/>
    </row>
    <row r="98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="1" customFormat="1" ht="45" customHeight="1">
      <c r="B102" s="316"/>
      <c r="C102" s="317" t="s">
        <v>2280</v>
      </c>
      <c r="D102" s="317"/>
      <c r="E102" s="317"/>
      <c r="F102" s="317"/>
      <c r="G102" s="317"/>
      <c r="H102" s="317"/>
      <c r="I102" s="317"/>
      <c r="J102" s="317"/>
      <c r="K102" s="318"/>
    </row>
    <row r="103" s="1" customFormat="1" ht="17.25" customHeight="1">
      <c r="B103" s="316"/>
      <c r="C103" s="319" t="s">
        <v>2235</v>
      </c>
      <c r="D103" s="319"/>
      <c r="E103" s="319"/>
      <c r="F103" s="319" t="s">
        <v>2236</v>
      </c>
      <c r="G103" s="320"/>
      <c r="H103" s="319" t="s">
        <v>54</v>
      </c>
      <c r="I103" s="319" t="s">
        <v>57</v>
      </c>
      <c r="J103" s="319" t="s">
        <v>2237</v>
      </c>
      <c r="K103" s="318"/>
    </row>
    <row r="104" s="1" customFormat="1" ht="17.25" customHeight="1">
      <c r="B104" s="316"/>
      <c r="C104" s="321" t="s">
        <v>2238</v>
      </c>
      <c r="D104" s="321"/>
      <c r="E104" s="321"/>
      <c r="F104" s="322" t="s">
        <v>2239</v>
      </c>
      <c r="G104" s="323"/>
      <c r="H104" s="321"/>
      <c r="I104" s="321"/>
      <c r="J104" s="321" t="s">
        <v>2240</v>
      </c>
      <c r="K104" s="318"/>
    </row>
    <row r="105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="1" customFormat="1" ht="15" customHeight="1">
      <c r="B106" s="316"/>
      <c r="C106" s="304" t="s">
        <v>53</v>
      </c>
      <c r="D106" s="326"/>
      <c r="E106" s="326"/>
      <c r="F106" s="327" t="s">
        <v>2241</v>
      </c>
      <c r="G106" s="304"/>
      <c r="H106" s="304" t="s">
        <v>2281</v>
      </c>
      <c r="I106" s="304" t="s">
        <v>2243</v>
      </c>
      <c r="J106" s="304">
        <v>20</v>
      </c>
      <c r="K106" s="318"/>
    </row>
    <row r="107" s="1" customFormat="1" ht="15" customHeight="1">
      <c r="B107" s="316"/>
      <c r="C107" s="304" t="s">
        <v>2244</v>
      </c>
      <c r="D107" s="304"/>
      <c r="E107" s="304"/>
      <c r="F107" s="327" t="s">
        <v>2241</v>
      </c>
      <c r="G107" s="304"/>
      <c r="H107" s="304" t="s">
        <v>2281</v>
      </c>
      <c r="I107" s="304" t="s">
        <v>2243</v>
      </c>
      <c r="J107" s="304">
        <v>120</v>
      </c>
      <c r="K107" s="318"/>
    </row>
    <row r="108" s="1" customFormat="1" ht="15" customHeight="1">
      <c r="B108" s="329"/>
      <c r="C108" s="304" t="s">
        <v>2246</v>
      </c>
      <c r="D108" s="304"/>
      <c r="E108" s="304"/>
      <c r="F108" s="327" t="s">
        <v>2247</v>
      </c>
      <c r="G108" s="304"/>
      <c r="H108" s="304" t="s">
        <v>2281</v>
      </c>
      <c r="I108" s="304" t="s">
        <v>2243</v>
      </c>
      <c r="J108" s="304">
        <v>50</v>
      </c>
      <c r="K108" s="318"/>
    </row>
    <row r="109" s="1" customFormat="1" ht="15" customHeight="1">
      <c r="B109" s="329"/>
      <c r="C109" s="304" t="s">
        <v>2249</v>
      </c>
      <c r="D109" s="304"/>
      <c r="E109" s="304"/>
      <c r="F109" s="327" t="s">
        <v>2241</v>
      </c>
      <c r="G109" s="304"/>
      <c r="H109" s="304" t="s">
        <v>2281</v>
      </c>
      <c r="I109" s="304" t="s">
        <v>2251</v>
      </c>
      <c r="J109" s="304"/>
      <c r="K109" s="318"/>
    </row>
    <row r="110" s="1" customFormat="1" ht="15" customHeight="1">
      <c r="B110" s="329"/>
      <c r="C110" s="304" t="s">
        <v>2260</v>
      </c>
      <c r="D110" s="304"/>
      <c r="E110" s="304"/>
      <c r="F110" s="327" t="s">
        <v>2247</v>
      </c>
      <c r="G110" s="304"/>
      <c r="H110" s="304" t="s">
        <v>2281</v>
      </c>
      <c r="I110" s="304" t="s">
        <v>2243</v>
      </c>
      <c r="J110" s="304">
        <v>50</v>
      </c>
      <c r="K110" s="318"/>
    </row>
    <row r="111" s="1" customFormat="1" ht="15" customHeight="1">
      <c r="B111" s="329"/>
      <c r="C111" s="304" t="s">
        <v>2268</v>
      </c>
      <c r="D111" s="304"/>
      <c r="E111" s="304"/>
      <c r="F111" s="327" t="s">
        <v>2247</v>
      </c>
      <c r="G111" s="304"/>
      <c r="H111" s="304" t="s">
        <v>2281</v>
      </c>
      <c r="I111" s="304" t="s">
        <v>2243</v>
      </c>
      <c r="J111" s="304">
        <v>50</v>
      </c>
      <c r="K111" s="318"/>
    </row>
    <row r="112" s="1" customFormat="1" ht="15" customHeight="1">
      <c r="B112" s="329"/>
      <c r="C112" s="304" t="s">
        <v>2266</v>
      </c>
      <c r="D112" s="304"/>
      <c r="E112" s="304"/>
      <c r="F112" s="327" t="s">
        <v>2247</v>
      </c>
      <c r="G112" s="304"/>
      <c r="H112" s="304" t="s">
        <v>2281</v>
      </c>
      <c r="I112" s="304" t="s">
        <v>2243</v>
      </c>
      <c r="J112" s="304">
        <v>50</v>
      </c>
      <c r="K112" s="318"/>
    </row>
    <row r="113" s="1" customFormat="1" ht="15" customHeight="1">
      <c r="B113" s="329"/>
      <c r="C113" s="304" t="s">
        <v>53</v>
      </c>
      <c r="D113" s="304"/>
      <c r="E113" s="304"/>
      <c r="F113" s="327" t="s">
        <v>2241</v>
      </c>
      <c r="G113" s="304"/>
      <c r="H113" s="304" t="s">
        <v>2282</v>
      </c>
      <c r="I113" s="304" t="s">
        <v>2243</v>
      </c>
      <c r="J113" s="304">
        <v>20</v>
      </c>
      <c r="K113" s="318"/>
    </row>
    <row r="114" s="1" customFormat="1" ht="15" customHeight="1">
      <c r="B114" s="329"/>
      <c r="C114" s="304" t="s">
        <v>2283</v>
      </c>
      <c r="D114" s="304"/>
      <c r="E114" s="304"/>
      <c r="F114" s="327" t="s">
        <v>2241</v>
      </c>
      <c r="G114" s="304"/>
      <c r="H114" s="304" t="s">
        <v>2284</v>
      </c>
      <c r="I114" s="304" t="s">
        <v>2243</v>
      </c>
      <c r="J114" s="304">
        <v>120</v>
      </c>
      <c r="K114" s="318"/>
    </row>
    <row r="115" s="1" customFormat="1" ht="15" customHeight="1">
      <c r="B115" s="329"/>
      <c r="C115" s="304" t="s">
        <v>38</v>
      </c>
      <c r="D115" s="304"/>
      <c r="E115" s="304"/>
      <c r="F115" s="327" t="s">
        <v>2241</v>
      </c>
      <c r="G115" s="304"/>
      <c r="H115" s="304" t="s">
        <v>2285</v>
      </c>
      <c r="I115" s="304" t="s">
        <v>2276</v>
      </c>
      <c r="J115" s="304"/>
      <c r="K115" s="318"/>
    </row>
    <row r="116" s="1" customFormat="1" ht="15" customHeight="1">
      <c r="B116" s="329"/>
      <c r="C116" s="304" t="s">
        <v>48</v>
      </c>
      <c r="D116" s="304"/>
      <c r="E116" s="304"/>
      <c r="F116" s="327" t="s">
        <v>2241</v>
      </c>
      <c r="G116" s="304"/>
      <c r="H116" s="304" t="s">
        <v>2286</v>
      </c>
      <c r="I116" s="304" t="s">
        <v>2276</v>
      </c>
      <c r="J116" s="304"/>
      <c r="K116" s="318"/>
    </row>
    <row r="117" s="1" customFormat="1" ht="15" customHeight="1">
      <c r="B117" s="329"/>
      <c r="C117" s="304" t="s">
        <v>57</v>
      </c>
      <c r="D117" s="304"/>
      <c r="E117" s="304"/>
      <c r="F117" s="327" t="s">
        <v>2241</v>
      </c>
      <c r="G117" s="304"/>
      <c r="H117" s="304" t="s">
        <v>2287</v>
      </c>
      <c r="I117" s="304" t="s">
        <v>2288</v>
      </c>
      <c r="J117" s="304"/>
      <c r="K117" s="318"/>
    </row>
    <row r="118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="1" customFormat="1" ht="45" customHeight="1">
      <c r="B122" s="345"/>
      <c r="C122" s="295" t="s">
        <v>2289</v>
      </c>
      <c r="D122" s="295"/>
      <c r="E122" s="295"/>
      <c r="F122" s="295"/>
      <c r="G122" s="295"/>
      <c r="H122" s="295"/>
      <c r="I122" s="295"/>
      <c r="J122" s="295"/>
      <c r="K122" s="346"/>
    </row>
    <row r="123" s="1" customFormat="1" ht="17.25" customHeight="1">
      <c r="B123" s="347"/>
      <c r="C123" s="319" t="s">
        <v>2235</v>
      </c>
      <c r="D123" s="319"/>
      <c r="E123" s="319"/>
      <c r="F123" s="319" t="s">
        <v>2236</v>
      </c>
      <c r="G123" s="320"/>
      <c r="H123" s="319" t="s">
        <v>54</v>
      </c>
      <c r="I123" s="319" t="s">
        <v>57</v>
      </c>
      <c r="J123" s="319" t="s">
        <v>2237</v>
      </c>
      <c r="K123" s="348"/>
    </row>
    <row r="124" s="1" customFormat="1" ht="17.25" customHeight="1">
      <c r="B124" s="347"/>
      <c r="C124" s="321" t="s">
        <v>2238</v>
      </c>
      <c r="D124" s="321"/>
      <c r="E124" s="321"/>
      <c r="F124" s="322" t="s">
        <v>2239</v>
      </c>
      <c r="G124" s="323"/>
      <c r="H124" s="321"/>
      <c r="I124" s="321"/>
      <c r="J124" s="321" t="s">
        <v>2240</v>
      </c>
      <c r="K124" s="348"/>
    </row>
    <row r="125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="1" customFormat="1" ht="15" customHeight="1">
      <c r="B126" s="349"/>
      <c r="C126" s="304" t="s">
        <v>2244</v>
      </c>
      <c r="D126" s="326"/>
      <c r="E126" s="326"/>
      <c r="F126" s="327" t="s">
        <v>2241</v>
      </c>
      <c r="G126" s="304"/>
      <c r="H126" s="304" t="s">
        <v>2281</v>
      </c>
      <c r="I126" s="304" t="s">
        <v>2243</v>
      </c>
      <c r="J126" s="304">
        <v>120</v>
      </c>
      <c r="K126" s="352"/>
    </row>
    <row r="127" s="1" customFormat="1" ht="15" customHeight="1">
      <c r="B127" s="349"/>
      <c r="C127" s="304" t="s">
        <v>2290</v>
      </c>
      <c r="D127" s="304"/>
      <c r="E127" s="304"/>
      <c r="F127" s="327" t="s">
        <v>2241</v>
      </c>
      <c r="G127" s="304"/>
      <c r="H127" s="304" t="s">
        <v>2291</v>
      </c>
      <c r="I127" s="304" t="s">
        <v>2243</v>
      </c>
      <c r="J127" s="304" t="s">
        <v>2292</v>
      </c>
      <c r="K127" s="352"/>
    </row>
    <row r="128" s="1" customFormat="1" ht="15" customHeight="1">
      <c r="B128" s="349"/>
      <c r="C128" s="304" t="s">
        <v>2189</v>
      </c>
      <c r="D128" s="304"/>
      <c r="E128" s="304"/>
      <c r="F128" s="327" t="s">
        <v>2241</v>
      </c>
      <c r="G128" s="304"/>
      <c r="H128" s="304" t="s">
        <v>2293</v>
      </c>
      <c r="I128" s="304" t="s">
        <v>2243</v>
      </c>
      <c r="J128" s="304" t="s">
        <v>2292</v>
      </c>
      <c r="K128" s="352"/>
    </row>
    <row r="129" s="1" customFormat="1" ht="15" customHeight="1">
      <c r="B129" s="349"/>
      <c r="C129" s="304" t="s">
        <v>2252</v>
      </c>
      <c r="D129" s="304"/>
      <c r="E129" s="304"/>
      <c r="F129" s="327" t="s">
        <v>2247</v>
      </c>
      <c r="G129" s="304"/>
      <c r="H129" s="304" t="s">
        <v>2253</v>
      </c>
      <c r="I129" s="304" t="s">
        <v>2243</v>
      </c>
      <c r="J129" s="304">
        <v>15</v>
      </c>
      <c r="K129" s="352"/>
    </row>
    <row r="130" s="1" customFormat="1" ht="15" customHeight="1">
      <c r="B130" s="349"/>
      <c r="C130" s="330" t="s">
        <v>2254</v>
      </c>
      <c r="D130" s="330"/>
      <c r="E130" s="330"/>
      <c r="F130" s="331" t="s">
        <v>2247</v>
      </c>
      <c r="G130" s="330"/>
      <c r="H130" s="330" t="s">
        <v>2255</v>
      </c>
      <c r="I130" s="330" t="s">
        <v>2243</v>
      </c>
      <c r="J130" s="330">
        <v>15</v>
      </c>
      <c r="K130" s="352"/>
    </row>
    <row r="131" s="1" customFormat="1" ht="15" customHeight="1">
      <c r="B131" s="349"/>
      <c r="C131" s="330" t="s">
        <v>2256</v>
      </c>
      <c r="D131" s="330"/>
      <c r="E131" s="330"/>
      <c r="F131" s="331" t="s">
        <v>2247</v>
      </c>
      <c r="G131" s="330"/>
      <c r="H131" s="330" t="s">
        <v>2257</v>
      </c>
      <c r="I131" s="330" t="s">
        <v>2243</v>
      </c>
      <c r="J131" s="330">
        <v>20</v>
      </c>
      <c r="K131" s="352"/>
    </row>
    <row r="132" s="1" customFormat="1" ht="15" customHeight="1">
      <c r="B132" s="349"/>
      <c r="C132" s="330" t="s">
        <v>2258</v>
      </c>
      <c r="D132" s="330"/>
      <c r="E132" s="330"/>
      <c r="F132" s="331" t="s">
        <v>2247</v>
      </c>
      <c r="G132" s="330"/>
      <c r="H132" s="330" t="s">
        <v>2259</v>
      </c>
      <c r="I132" s="330" t="s">
        <v>2243</v>
      </c>
      <c r="J132" s="330">
        <v>20</v>
      </c>
      <c r="K132" s="352"/>
    </row>
    <row r="133" s="1" customFormat="1" ht="15" customHeight="1">
      <c r="B133" s="349"/>
      <c r="C133" s="304" t="s">
        <v>2246</v>
      </c>
      <c r="D133" s="304"/>
      <c r="E133" s="304"/>
      <c r="F133" s="327" t="s">
        <v>2247</v>
      </c>
      <c r="G133" s="304"/>
      <c r="H133" s="304" t="s">
        <v>2281</v>
      </c>
      <c r="I133" s="304" t="s">
        <v>2243</v>
      </c>
      <c r="J133" s="304">
        <v>50</v>
      </c>
      <c r="K133" s="352"/>
    </row>
    <row r="134" s="1" customFormat="1" ht="15" customHeight="1">
      <c r="B134" s="349"/>
      <c r="C134" s="304" t="s">
        <v>2260</v>
      </c>
      <c r="D134" s="304"/>
      <c r="E134" s="304"/>
      <c r="F134" s="327" t="s">
        <v>2247</v>
      </c>
      <c r="G134" s="304"/>
      <c r="H134" s="304" t="s">
        <v>2281</v>
      </c>
      <c r="I134" s="304" t="s">
        <v>2243</v>
      </c>
      <c r="J134" s="304">
        <v>50</v>
      </c>
      <c r="K134" s="352"/>
    </row>
    <row r="135" s="1" customFormat="1" ht="15" customHeight="1">
      <c r="B135" s="349"/>
      <c r="C135" s="304" t="s">
        <v>2266</v>
      </c>
      <c r="D135" s="304"/>
      <c r="E135" s="304"/>
      <c r="F135" s="327" t="s">
        <v>2247</v>
      </c>
      <c r="G135" s="304"/>
      <c r="H135" s="304" t="s">
        <v>2281</v>
      </c>
      <c r="I135" s="304" t="s">
        <v>2243</v>
      </c>
      <c r="J135" s="304">
        <v>50</v>
      </c>
      <c r="K135" s="352"/>
    </row>
    <row r="136" s="1" customFormat="1" ht="15" customHeight="1">
      <c r="B136" s="349"/>
      <c r="C136" s="304" t="s">
        <v>2268</v>
      </c>
      <c r="D136" s="304"/>
      <c r="E136" s="304"/>
      <c r="F136" s="327" t="s">
        <v>2247</v>
      </c>
      <c r="G136" s="304"/>
      <c r="H136" s="304" t="s">
        <v>2281</v>
      </c>
      <c r="I136" s="304" t="s">
        <v>2243</v>
      </c>
      <c r="J136" s="304">
        <v>50</v>
      </c>
      <c r="K136" s="352"/>
    </row>
    <row r="137" s="1" customFormat="1" ht="15" customHeight="1">
      <c r="B137" s="349"/>
      <c r="C137" s="304" t="s">
        <v>2269</v>
      </c>
      <c r="D137" s="304"/>
      <c r="E137" s="304"/>
      <c r="F137" s="327" t="s">
        <v>2247</v>
      </c>
      <c r="G137" s="304"/>
      <c r="H137" s="304" t="s">
        <v>2294</v>
      </c>
      <c r="I137" s="304" t="s">
        <v>2243</v>
      </c>
      <c r="J137" s="304">
        <v>255</v>
      </c>
      <c r="K137" s="352"/>
    </row>
    <row r="138" s="1" customFormat="1" ht="15" customHeight="1">
      <c r="B138" s="349"/>
      <c r="C138" s="304" t="s">
        <v>2271</v>
      </c>
      <c r="D138" s="304"/>
      <c r="E138" s="304"/>
      <c r="F138" s="327" t="s">
        <v>2241</v>
      </c>
      <c r="G138" s="304"/>
      <c r="H138" s="304" t="s">
        <v>2295</v>
      </c>
      <c r="I138" s="304" t="s">
        <v>2273</v>
      </c>
      <c r="J138" s="304"/>
      <c r="K138" s="352"/>
    </row>
    <row r="139" s="1" customFormat="1" ht="15" customHeight="1">
      <c r="B139" s="349"/>
      <c r="C139" s="304" t="s">
        <v>2274</v>
      </c>
      <c r="D139" s="304"/>
      <c r="E139" s="304"/>
      <c r="F139" s="327" t="s">
        <v>2241</v>
      </c>
      <c r="G139" s="304"/>
      <c r="H139" s="304" t="s">
        <v>2296</v>
      </c>
      <c r="I139" s="304" t="s">
        <v>2276</v>
      </c>
      <c r="J139" s="304"/>
      <c r="K139" s="352"/>
    </row>
    <row r="140" s="1" customFormat="1" ht="15" customHeight="1">
      <c r="B140" s="349"/>
      <c r="C140" s="304" t="s">
        <v>2277</v>
      </c>
      <c r="D140" s="304"/>
      <c r="E140" s="304"/>
      <c r="F140" s="327" t="s">
        <v>2241</v>
      </c>
      <c r="G140" s="304"/>
      <c r="H140" s="304" t="s">
        <v>2277</v>
      </c>
      <c r="I140" s="304" t="s">
        <v>2276</v>
      </c>
      <c r="J140" s="304"/>
      <c r="K140" s="352"/>
    </row>
    <row r="141" s="1" customFormat="1" ht="15" customHeight="1">
      <c r="B141" s="349"/>
      <c r="C141" s="304" t="s">
        <v>38</v>
      </c>
      <c r="D141" s="304"/>
      <c r="E141" s="304"/>
      <c r="F141" s="327" t="s">
        <v>2241</v>
      </c>
      <c r="G141" s="304"/>
      <c r="H141" s="304" t="s">
        <v>2297</v>
      </c>
      <c r="I141" s="304" t="s">
        <v>2276</v>
      </c>
      <c r="J141" s="304"/>
      <c r="K141" s="352"/>
    </row>
    <row r="142" s="1" customFormat="1" ht="15" customHeight="1">
      <c r="B142" s="349"/>
      <c r="C142" s="304" t="s">
        <v>2298</v>
      </c>
      <c r="D142" s="304"/>
      <c r="E142" s="304"/>
      <c r="F142" s="327" t="s">
        <v>2241</v>
      </c>
      <c r="G142" s="304"/>
      <c r="H142" s="304" t="s">
        <v>2299</v>
      </c>
      <c r="I142" s="304" t="s">
        <v>2276</v>
      </c>
      <c r="J142" s="304"/>
      <c r="K142" s="352"/>
    </row>
    <row r="143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="1" customFormat="1" ht="45" customHeight="1">
      <c r="B147" s="316"/>
      <c r="C147" s="317" t="s">
        <v>2300</v>
      </c>
      <c r="D147" s="317"/>
      <c r="E147" s="317"/>
      <c r="F147" s="317"/>
      <c r="G147" s="317"/>
      <c r="H147" s="317"/>
      <c r="I147" s="317"/>
      <c r="J147" s="317"/>
      <c r="K147" s="318"/>
    </row>
    <row r="148" s="1" customFormat="1" ht="17.25" customHeight="1">
      <c r="B148" s="316"/>
      <c r="C148" s="319" t="s">
        <v>2235</v>
      </c>
      <c r="D148" s="319"/>
      <c r="E148" s="319"/>
      <c r="F148" s="319" t="s">
        <v>2236</v>
      </c>
      <c r="G148" s="320"/>
      <c r="H148" s="319" t="s">
        <v>54</v>
      </c>
      <c r="I148" s="319" t="s">
        <v>57</v>
      </c>
      <c r="J148" s="319" t="s">
        <v>2237</v>
      </c>
      <c r="K148" s="318"/>
    </row>
    <row r="149" s="1" customFormat="1" ht="17.25" customHeight="1">
      <c r="B149" s="316"/>
      <c r="C149" s="321" t="s">
        <v>2238</v>
      </c>
      <c r="D149" s="321"/>
      <c r="E149" s="321"/>
      <c r="F149" s="322" t="s">
        <v>2239</v>
      </c>
      <c r="G149" s="323"/>
      <c r="H149" s="321"/>
      <c r="I149" s="321"/>
      <c r="J149" s="321" t="s">
        <v>2240</v>
      </c>
      <c r="K149" s="318"/>
    </row>
    <row r="150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="1" customFormat="1" ht="15" customHeight="1">
      <c r="B151" s="329"/>
      <c r="C151" s="356" t="s">
        <v>2244</v>
      </c>
      <c r="D151" s="304"/>
      <c r="E151" s="304"/>
      <c r="F151" s="357" t="s">
        <v>2241</v>
      </c>
      <c r="G151" s="304"/>
      <c r="H151" s="356" t="s">
        <v>2281</v>
      </c>
      <c r="I151" s="356" t="s">
        <v>2243</v>
      </c>
      <c r="J151" s="356">
        <v>120</v>
      </c>
      <c r="K151" s="352"/>
    </row>
    <row r="152" s="1" customFormat="1" ht="15" customHeight="1">
      <c r="B152" s="329"/>
      <c r="C152" s="356" t="s">
        <v>2290</v>
      </c>
      <c r="D152" s="304"/>
      <c r="E152" s="304"/>
      <c r="F152" s="357" t="s">
        <v>2241</v>
      </c>
      <c r="G152" s="304"/>
      <c r="H152" s="356" t="s">
        <v>2301</v>
      </c>
      <c r="I152" s="356" t="s">
        <v>2243</v>
      </c>
      <c r="J152" s="356" t="s">
        <v>2292</v>
      </c>
      <c r="K152" s="352"/>
    </row>
    <row r="153" s="1" customFormat="1" ht="15" customHeight="1">
      <c r="B153" s="329"/>
      <c r="C153" s="356" t="s">
        <v>2189</v>
      </c>
      <c r="D153" s="304"/>
      <c r="E153" s="304"/>
      <c r="F153" s="357" t="s">
        <v>2241</v>
      </c>
      <c r="G153" s="304"/>
      <c r="H153" s="356" t="s">
        <v>2302</v>
      </c>
      <c r="I153" s="356" t="s">
        <v>2243</v>
      </c>
      <c r="J153" s="356" t="s">
        <v>2292</v>
      </c>
      <c r="K153" s="352"/>
    </row>
    <row r="154" s="1" customFormat="1" ht="15" customHeight="1">
      <c r="B154" s="329"/>
      <c r="C154" s="356" t="s">
        <v>2246</v>
      </c>
      <c r="D154" s="304"/>
      <c r="E154" s="304"/>
      <c r="F154" s="357" t="s">
        <v>2247</v>
      </c>
      <c r="G154" s="304"/>
      <c r="H154" s="356" t="s">
        <v>2281</v>
      </c>
      <c r="I154" s="356" t="s">
        <v>2243</v>
      </c>
      <c r="J154" s="356">
        <v>50</v>
      </c>
      <c r="K154" s="352"/>
    </row>
    <row r="155" s="1" customFormat="1" ht="15" customHeight="1">
      <c r="B155" s="329"/>
      <c r="C155" s="356" t="s">
        <v>2249</v>
      </c>
      <c r="D155" s="304"/>
      <c r="E155" s="304"/>
      <c r="F155" s="357" t="s">
        <v>2241</v>
      </c>
      <c r="G155" s="304"/>
      <c r="H155" s="356" t="s">
        <v>2281</v>
      </c>
      <c r="I155" s="356" t="s">
        <v>2251</v>
      </c>
      <c r="J155" s="356"/>
      <c r="K155" s="352"/>
    </row>
    <row r="156" s="1" customFormat="1" ht="15" customHeight="1">
      <c r="B156" s="329"/>
      <c r="C156" s="356" t="s">
        <v>2260</v>
      </c>
      <c r="D156" s="304"/>
      <c r="E156" s="304"/>
      <c r="F156" s="357" t="s">
        <v>2247</v>
      </c>
      <c r="G156" s="304"/>
      <c r="H156" s="356" t="s">
        <v>2281</v>
      </c>
      <c r="I156" s="356" t="s">
        <v>2243</v>
      </c>
      <c r="J156" s="356">
        <v>50</v>
      </c>
      <c r="K156" s="352"/>
    </row>
    <row r="157" s="1" customFormat="1" ht="15" customHeight="1">
      <c r="B157" s="329"/>
      <c r="C157" s="356" t="s">
        <v>2268</v>
      </c>
      <c r="D157" s="304"/>
      <c r="E157" s="304"/>
      <c r="F157" s="357" t="s">
        <v>2247</v>
      </c>
      <c r="G157" s="304"/>
      <c r="H157" s="356" t="s">
        <v>2281</v>
      </c>
      <c r="I157" s="356" t="s">
        <v>2243</v>
      </c>
      <c r="J157" s="356">
        <v>50</v>
      </c>
      <c r="K157" s="352"/>
    </row>
    <row r="158" s="1" customFormat="1" ht="15" customHeight="1">
      <c r="B158" s="329"/>
      <c r="C158" s="356" t="s">
        <v>2266</v>
      </c>
      <c r="D158" s="304"/>
      <c r="E158" s="304"/>
      <c r="F158" s="357" t="s">
        <v>2247</v>
      </c>
      <c r="G158" s="304"/>
      <c r="H158" s="356" t="s">
        <v>2281</v>
      </c>
      <c r="I158" s="356" t="s">
        <v>2243</v>
      </c>
      <c r="J158" s="356">
        <v>50</v>
      </c>
      <c r="K158" s="352"/>
    </row>
    <row r="159" s="1" customFormat="1" ht="15" customHeight="1">
      <c r="B159" s="329"/>
      <c r="C159" s="356" t="s">
        <v>96</v>
      </c>
      <c r="D159" s="304"/>
      <c r="E159" s="304"/>
      <c r="F159" s="357" t="s">
        <v>2241</v>
      </c>
      <c r="G159" s="304"/>
      <c r="H159" s="356" t="s">
        <v>2303</v>
      </c>
      <c r="I159" s="356" t="s">
        <v>2243</v>
      </c>
      <c r="J159" s="356" t="s">
        <v>2304</v>
      </c>
      <c r="K159" s="352"/>
    </row>
    <row r="160" s="1" customFormat="1" ht="15" customHeight="1">
      <c r="B160" s="329"/>
      <c r="C160" s="356" t="s">
        <v>2305</v>
      </c>
      <c r="D160" s="304"/>
      <c r="E160" s="304"/>
      <c r="F160" s="357" t="s">
        <v>2241</v>
      </c>
      <c r="G160" s="304"/>
      <c r="H160" s="356" t="s">
        <v>2306</v>
      </c>
      <c r="I160" s="356" t="s">
        <v>2276</v>
      </c>
      <c r="J160" s="356"/>
      <c r="K160" s="352"/>
    </row>
    <row r="16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="1" customFormat="1" ht="45" customHeight="1">
      <c r="B165" s="294"/>
      <c r="C165" s="295" t="s">
        <v>2307</v>
      </c>
      <c r="D165" s="295"/>
      <c r="E165" s="295"/>
      <c r="F165" s="295"/>
      <c r="G165" s="295"/>
      <c r="H165" s="295"/>
      <c r="I165" s="295"/>
      <c r="J165" s="295"/>
      <c r="K165" s="296"/>
    </row>
    <row r="166" s="1" customFormat="1" ht="17.25" customHeight="1">
      <c r="B166" s="294"/>
      <c r="C166" s="319" t="s">
        <v>2235</v>
      </c>
      <c r="D166" s="319"/>
      <c r="E166" s="319"/>
      <c r="F166" s="319" t="s">
        <v>2236</v>
      </c>
      <c r="G166" s="361"/>
      <c r="H166" s="362" t="s">
        <v>54</v>
      </c>
      <c r="I166" s="362" t="s">
        <v>57</v>
      </c>
      <c r="J166" s="319" t="s">
        <v>2237</v>
      </c>
      <c r="K166" s="296"/>
    </row>
    <row r="167" s="1" customFormat="1" ht="17.25" customHeight="1">
      <c r="B167" s="297"/>
      <c r="C167" s="321" t="s">
        <v>2238</v>
      </c>
      <c r="D167" s="321"/>
      <c r="E167" s="321"/>
      <c r="F167" s="322" t="s">
        <v>2239</v>
      </c>
      <c r="G167" s="363"/>
      <c r="H167" s="364"/>
      <c r="I167" s="364"/>
      <c r="J167" s="321" t="s">
        <v>2240</v>
      </c>
      <c r="K167" s="299"/>
    </row>
    <row r="168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="1" customFormat="1" ht="15" customHeight="1">
      <c r="B169" s="329"/>
      <c r="C169" s="304" t="s">
        <v>2244</v>
      </c>
      <c r="D169" s="304"/>
      <c r="E169" s="304"/>
      <c r="F169" s="327" t="s">
        <v>2241</v>
      </c>
      <c r="G169" s="304"/>
      <c r="H169" s="304" t="s">
        <v>2281</v>
      </c>
      <c r="I169" s="304" t="s">
        <v>2243</v>
      </c>
      <c r="J169" s="304">
        <v>120</v>
      </c>
      <c r="K169" s="352"/>
    </row>
    <row r="170" s="1" customFormat="1" ht="15" customHeight="1">
      <c r="B170" s="329"/>
      <c r="C170" s="304" t="s">
        <v>2290</v>
      </c>
      <c r="D170" s="304"/>
      <c r="E170" s="304"/>
      <c r="F170" s="327" t="s">
        <v>2241</v>
      </c>
      <c r="G170" s="304"/>
      <c r="H170" s="304" t="s">
        <v>2291</v>
      </c>
      <c r="I170" s="304" t="s">
        <v>2243</v>
      </c>
      <c r="J170" s="304" t="s">
        <v>2292</v>
      </c>
      <c r="K170" s="352"/>
    </row>
    <row r="171" s="1" customFormat="1" ht="15" customHeight="1">
      <c r="B171" s="329"/>
      <c r="C171" s="304" t="s">
        <v>2189</v>
      </c>
      <c r="D171" s="304"/>
      <c r="E171" s="304"/>
      <c r="F171" s="327" t="s">
        <v>2241</v>
      </c>
      <c r="G171" s="304"/>
      <c r="H171" s="304" t="s">
        <v>2308</v>
      </c>
      <c r="I171" s="304" t="s">
        <v>2243</v>
      </c>
      <c r="J171" s="304" t="s">
        <v>2292</v>
      </c>
      <c r="K171" s="352"/>
    </row>
    <row r="172" s="1" customFormat="1" ht="15" customHeight="1">
      <c r="B172" s="329"/>
      <c r="C172" s="304" t="s">
        <v>2246</v>
      </c>
      <c r="D172" s="304"/>
      <c r="E172" s="304"/>
      <c r="F172" s="327" t="s">
        <v>2247</v>
      </c>
      <c r="G172" s="304"/>
      <c r="H172" s="304" t="s">
        <v>2308</v>
      </c>
      <c r="I172" s="304" t="s">
        <v>2243</v>
      </c>
      <c r="J172" s="304">
        <v>50</v>
      </c>
      <c r="K172" s="352"/>
    </row>
    <row r="173" s="1" customFormat="1" ht="15" customHeight="1">
      <c r="B173" s="329"/>
      <c r="C173" s="304" t="s">
        <v>2249</v>
      </c>
      <c r="D173" s="304"/>
      <c r="E173" s="304"/>
      <c r="F173" s="327" t="s">
        <v>2241</v>
      </c>
      <c r="G173" s="304"/>
      <c r="H173" s="304" t="s">
        <v>2308</v>
      </c>
      <c r="I173" s="304" t="s">
        <v>2251</v>
      </c>
      <c r="J173" s="304"/>
      <c r="K173" s="352"/>
    </row>
    <row r="174" s="1" customFormat="1" ht="15" customHeight="1">
      <c r="B174" s="329"/>
      <c r="C174" s="304" t="s">
        <v>2260</v>
      </c>
      <c r="D174" s="304"/>
      <c r="E174" s="304"/>
      <c r="F174" s="327" t="s">
        <v>2247</v>
      </c>
      <c r="G174" s="304"/>
      <c r="H174" s="304" t="s">
        <v>2308</v>
      </c>
      <c r="I174" s="304" t="s">
        <v>2243</v>
      </c>
      <c r="J174" s="304">
        <v>50</v>
      </c>
      <c r="K174" s="352"/>
    </row>
    <row r="175" s="1" customFormat="1" ht="15" customHeight="1">
      <c r="B175" s="329"/>
      <c r="C175" s="304" t="s">
        <v>2268</v>
      </c>
      <c r="D175" s="304"/>
      <c r="E175" s="304"/>
      <c r="F175" s="327" t="s">
        <v>2247</v>
      </c>
      <c r="G175" s="304"/>
      <c r="H175" s="304" t="s">
        <v>2308</v>
      </c>
      <c r="I175" s="304" t="s">
        <v>2243</v>
      </c>
      <c r="J175" s="304">
        <v>50</v>
      </c>
      <c r="K175" s="352"/>
    </row>
    <row r="176" s="1" customFormat="1" ht="15" customHeight="1">
      <c r="B176" s="329"/>
      <c r="C176" s="304" t="s">
        <v>2266</v>
      </c>
      <c r="D176" s="304"/>
      <c r="E176" s="304"/>
      <c r="F176" s="327" t="s">
        <v>2247</v>
      </c>
      <c r="G176" s="304"/>
      <c r="H176" s="304" t="s">
        <v>2308</v>
      </c>
      <c r="I176" s="304" t="s">
        <v>2243</v>
      </c>
      <c r="J176" s="304">
        <v>50</v>
      </c>
      <c r="K176" s="352"/>
    </row>
    <row r="177" s="1" customFormat="1" ht="15" customHeight="1">
      <c r="B177" s="329"/>
      <c r="C177" s="304" t="s">
        <v>114</v>
      </c>
      <c r="D177" s="304"/>
      <c r="E177" s="304"/>
      <c r="F177" s="327" t="s">
        <v>2241</v>
      </c>
      <c r="G177" s="304"/>
      <c r="H177" s="304" t="s">
        <v>2309</v>
      </c>
      <c r="I177" s="304" t="s">
        <v>2310</v>
      </c>
      <c r="J177" s="304"/>
      <c r="K177" s="352"/>
    </row>
    <row r="178" s="1" customFormat="1" ht="15" customHeight="1">
      <c r="B178" s="329"/>
      <c r="C178" s="304" t="s">
        <v>57</v>
      </c>
      <c r="D178" s="304"/>
      <c r="E178" s="304"/>
      <c r="F178" s="327" t="s">
        <v>2241</v>
      </c>
      <c r="G178" s="304"/>
      <c r="H178" s="304" t="s">
        <v>2311</v>
      </c>
      <c r="I178" s="304" t="s">
        <v>2312</v>
      </c>
      <c r="J178" s="304">
        <v>1</v>
      </c>
      <c r="K178" s="352"/>
    </row>
    <row r="179" s="1" customFormat="1" ht="15" customHeight="1">
      <c r="B179" s="329"/>
      <c r="C179" s="304" t="s">
        <v>53</v>
      </c>
      <c r="D179" s="304"/>
      <c r="E179" s="304"/>
      <c r="F179" s="327" t="s">
        <v>2241</v>
      </c>
      <c r="G179" s="304"/>
      <c r="H179" s="304" t="s">
        <v>2313</v>
      </c>
      <c r="I179" s="304" t="s">
        <v>2243</v>
      </c>
      <c r="J179" s="304">
        <v>20</v>
      </c>
      <c r="K179" s="352"/>
    </row>
    <row r="180" s="1" customFormat="1" ht="15" customHeight="1">
      <c r="B180" s="329"/>
      <c r="C180" s="304" t="s">
        <v>54</v>
      </c>
      <c r="D180" s="304"/>
      <c r="E180" s="304"/>
      <c r="F180" s="327" t="s">
        <v>2241</v>
      </c>
      <c r="G180" s="304"/>
      <c r="H180" s="304" t="s">
        <v>2314</v>
      </c>
      <c r="I180" s="304" t="s">
        <v>2243</v>
      </c>
      <c r="J180" s="304">
        <v>255</v>
      </c>
      <c r="K180" s="352"/>
    </row>
    <row r="181" s="1" customFormat="1" ht="15" customHeight="1">
      <c r="B181" s="329"/>
      <c r="C181" s="304" t="s">
        <v>115</v>
      </c>
      <c r="D181" s="304"/>
      <c r="E181" s="304"/>
      <c r="F181" s="327" t="s">
        <v>2241</v>
      </c>
      <c r="G181" s="304"/>
      <c r="H181" s="304" t="s">
        <v>2205</v>
      </c>
      <c r="I181" s="304" t="s">
        <v>2243</v>
      </c>
      <c r="J181" s="304">
        <v>10</v>
      </c>
      <c r="K181" s="352"/>
    </row>
    <row r="182" s="1" customFormat="1" ht="15" customHeight="1">
      <c r="B182" s="329"/>
      <c r="C182" s="304" t="s">
        <v>116</v>
      </c>
      <c r="D182" s="304"/>
      <c r="E182" s="304"/>
      <c r="F182" s="327" t="s">
        <v>2241</v>
      </c>
      <c r="G182" s="304"/>
      <c r="H182" s="304" t="s">
        <v>2315</v>
      </c>
      <c r="I182" s="304" t="s">
        <v>2276</v>
      </c>
      <c r="J182" s="304"/>
      <c r="K182" s="352"/>
    </row>
    <row r="183" s="1" customFormat="1" ht="15" customHeight="1">
      <c r="B183" s="329"/>
      <c r="C183" s="304" t="s">
        <v>2316</v>
      </c>
      <c r="D183" s="304"/>
      <c r="E183" s="304"/>
      <c r="F183" s="327" t="s">
        <v>2241</v>
      </c>
      <c r="G183" s="304"/>
      <c r="H183" s="304" t="s">
        <v>2317</v>
      </c>
      <c r="I183" s="304" t="s">
        <v>2276</v>
      </c>
      <c r="J183" s="304"/>
      <c r="K183" s="352"/>
    </row>
    <row r="184" s="1" customFormat="1" ht="15" customHeight="1">
      <c r="B184" s="329"/>
      <c r="C184" s="304" t="s">
        <v>2305</v>
      </c>
      <c r="D184" s="304"/>
      <c r="E184" s="304"/>
      <c r="F184" s="327" t="s">
        <v>2241</v>
      </c>
      <c r="G184" s="304"/>
      <c r="H184" s="304" t="s">
        <v>2318</v>
      </c>
      <c r="I184" s="304" t="s">
        <v>2276</v>
      </c>
      <c r="J184" s="304"/>
      <c r="K184" s="352"/>
    </row>
    <row r="185" s="1" customFormat="1" ht="15" customHeight="1">
      <c r="B185" s="329"/>
      <c r="C185" s="304" t="s">
        <v>118</v>
      </c>
      <c r="D185" s="304"/>
      <c r="E185" s="304"/>
      <c r="F185" s="327" t="s">
        <v>2247</v>
      </c>
      <c r="G185" s="304"/>
      <c r="H185" s="304" t="s">
        <v>2319</v>
      </c>
      <c r="I185" s="304" t="s">
        <v>2243</v>
      </c>
      <c r="J185" s="304">
        <v>50</v>
      </c>
      <c r="K185" s="352"/>
    </row>
    <row r="186" s="1" customFormat="1" ht="15" customHeight="1">
      <c r="B186" s="329"/>
      <c r="C186" s="304" t="s">
        <v>2320</v>
      </c>
      <c r="D186" s="304"/>
      <c r="E186" s="304"/>
      <c r="F186" s="327" t="s">
        <v>2247</v>
      </c>
      <c r="G186" s="304"/>
      <c r="H186" s="304" t="s">
        <v>2321</v>
      </c>
      <c r="I186" s="304" t="s">
        <v>2322</v>
      </c>
      <c r="J186" s="304"/>
      <c r="K186" s="352"/>
    </row>
    <row r="187" s="1" customFormat="1" ht="15" customHeight="1">
      <c r="B187" s="329"/>
      <c r="C187" s="304" t="s">
        <v>2323</v>
      </c>
      <c r="D187" s="304"/>
      <c r="E187" s="304"/>
      <c r="F187" s="327" t="s">
        <v>2247</v>
      </c>
      <c r="G187" s="304"/>
      <c r="H187" s="304" t="s">
        <v>2324</v>
      </c>
      <c r="I187" s="304" t="s">
        <v>2322</v>
      </c>
      <c r="J187" s="304"/>
      <c r="K187" s="352"/>
    </row>
    <row r="188" s="1" customFormat="1" ht="15" customHeight="1">
      <c r="B188" s="329"/>
      <c r="C188" s="304" t="s">
        <v>2325</v>
      </c>
      <c r="D188" s="304"/>
      <c r="E188" s="304"/>
      <c r="F188" s="327" t="s">
        <v>2247</v>
      </c>
      <c r="G188" s="304"/>
      <c r="H188" s="304" t="s">
        <v>2326</v>
      </c>
      <c r="I188" s="304" t="s">
        <v>2322</v>
      </c>
      <c r="J188" s="304"/>
      <c r="K188" s="352"/>
    </row>
    <row r="189" s="1" customFormat="1" ht="15" customHeight="1">
      <c r="B189" s="329"/>
      <c r="C189" s="365" t="s">
        <v>2327</v>
      </c>
      <c r="D189" s="304"/>
      <c r="E189" s="304"/>
      <c r="F189" s="327" t="s">
        <v>2247</v>
      </c>
      <c r="G189" s="304"/>
      <c r="H189" s="304" t="s">
        <v>2328</v>
      </c>
      <c r="I189" s="304" t="s">
        <v>2329</v>
      </c>
      <c r="J189" s="366" t="s">
        <v>2330</v>
      </c>
      <c r="K189" s="352"/>
    </row>
    <row r="190" s="18" customFormat="1" ht="15" customHeight="1">
      <c r="B190" s="367"/>
      <c r="C190" s="368" t="s">
        <v>2331</v>
      </c>
      <c r="D190" s="369"/>
      <c r="E190" s="369"/>
      <c r="F190" s="370" t="s">
        <v>2247</v>
      </c>
      <c r="G190" s="369"/>
      <c r="H190" s="369" t="s">
        <v>2332</v>
      </c>
      <c r="I190" s="369" t="s">
        <v>2329</v>
      </c>
      <c r="J190" s="371" t="s">
        <v>2330</v>
      </c>
      <c r="K190" s="372"/>
    </row>
    <row r="191" s="1" customFormat="1" ht="15" customHeight="1">
      <c r="B191" s="329"/>
      <c r="C191" s="365" t="s">
        <v>42</v>
      </c>
      <c r="D191" s="304"/>
      <c r="E191" s="304"/>
      <c r="F191" s="327" t="s">
        <v>2241</v>
      </c>
      <c r="G191" s="304"/>
      <c r="H191" s="301" t="s">
        <v>2333</v>
      </c>
      <c r="I191" s="304" t="s">
        <v>2334</v>
      </c>
      <c r="J191" s="304"/>
      <c r="K191" s="352"/>
    </row>
    <row r="192" s="1" customFormat="1" ht="15" customHeight="1">
      <c r="B192" s="329"/>
      <c r="C192" s="365" t="s">
        <v>2335</v>
      </c>
      <c r="D192" s="304"/>
      <c r="E192" s="304"/>
      <c r="F192" s="327" t="s">
        <v>2241</v>
      </c>
      <c r="G192" s="304"/>
      <c r="H192" s="304" t="s">
        <v>2336</v>
      </c>
      <c r="I192" s="304" t="s">
        <v>2276</v>
      </c>
      <c r="J192" s="304"/>
      <c r="K192" s="352"/>
    </row>
    <row r="193" s="1" customFormat="1" ht="15" customHeight="1">
      <c r="B193" s="329"/>
      <c r="C193" s="365" t="s">
        <v>2337</v>
      </c>
      <c r="D193" s="304"/>
      <c r="E193" s="304"/>
      <c r="F193" s="327" t="s">
        <v>2241</v>
      </c>
      <c r="G193" s="304"/>
      <c r="H193" s="304" t="s">
        <v>2338</v>
      </c>
      <c r="I193" s="304" t="s">
        <v>2276</v>
      </c>
      <c r="J193" s="304"/>
      <c r="K193" s="352"/>
    </row>
    <row r="194" s="1" customFormat="1" ht="15" customHeight="1">
      <c r="B194" s="329"/>
      <c r="C194" s="365" t="s">
        <v>2339</v>
      </c>
      <c r="D194" s="304"/>
      <c r="E194" s="304"/>
      <c r="F194" s="327" t="s">
        <v>2247</v>
      </c>
      <c r="G194" s="304"/>
      <c r="H194" s="304" t="s">
        <v>2340</v>
      </c>
      <c r="I194" s="304" t="s">
        <v>2276</v>
      </c>
      <c r="J194" s="304"/>
      <c r="K194" s="352"/>
    </row>
    <row r="195" s="1" customFormat="1" ht="15" customHeight="1">
      <c r="B195" s="358"/>
      <c r="C195" s="373"/>
      <c r="D195" s="338"/>
      <c r="E195" s="338"/>
      <c r="F195" s="338"/>
      <c r="G195" s="338"/>
      <c r="H195" s="338"/>
      <c r="I195" s="338"/>
      <c r="J195" s="338"/>
      <c r="K195" s="359"/>
    </row>
    <row r="196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="1" customFormat="1" ht="18.75" customHeight="1">
      <c r="B197" s="340"/>
      <c r="C197" s="350"/>
      <c r="D197" s="350"/>
      <c r="E197" s="350"/>
      <c r="F197" s="360"/>
      <c r="G197" s="350"/>
      <c r="H197" s="350"/>
      <c r="I197" s="350"/>
      <c r="J197" s="350"/>
      <c r="K197" s="340"/>
    </row>
    <row r="198" s="1" customFormat="1" ht="18.75" customHeight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</row>
    <row r="199" s="1" customFormat="1" ht="13.5">
      <c r="B199" s="291"/>
      <c r="C199" s="292"/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1">
      <c r="B200" s="294"/>
      <c r="C200" s="295" t="s">
        <v>2341</v>
      </c>
      <c r="D200" s="295"/>
      <c r="E200" s="295"/>
      <c r="F200" s="295"/>
      <c r="G200" s="295"/>
      <c r="H200" s="295"/>
      <c r="I200" s="295"/>
      <c r="J200" s="295"/>
      <c r="K200" s="296"/>
    </row>
    <row r="201" s="1" customFormat="1" ht="25.5" customHeight="1">
      <c r="B201" s="294"/>
      <c r="C201" s="374" t="s">
        <v>2342</v>
      </c>
      <c r="D201" s="374"/>
      <c r="E201" s="374"/>
      <c r="F201" s="374" t="s">
        <v>2343</v>
      </c>
      <c r="G201" s="375"/>
      <c r="H201" s="374" t="s">
        <v>2344</v>
      </c>
      <c r="I201" s="374"/>
      <c r="J201" s="374"/>
      <c r="K201" s="296"/>
    </row>
    <row r="202" s="1" customFormat="1" ht="5.25" customHeight="1">
      <c r="B202" s="329"/>
      <c r="C202" s="324"/>
      <c r="D202" s="324"/>
      <c r="E202" s="324"/>
      <c r="F202" s="324"/>
      <c r="G202" s="350"/>
      <c r="H202" s="324"/>
      <c r="I202" s="324"/>
      <c r="J202" s="324"/>
      <c r="K202" s="352"/>
    </row>
    <row r="203" s="1" customFormat="1" ht="15" customHeight="1">
      <c r="B203" s="329"/>
      <c r="C203" s="304" t="s">
        <v>2334</v>
      </c>
      <c r="D203" s="304"/>
      <c r="E203" s="304"/>
      <c r="F203" s="327" t="s">
        <v>43</v>
      </c>
      <c r="G203" s="304"/>
      <c r="H203" s="304" t="s">
        <v>2345</v>
      </c>
      <c r="I203" s="304"/>
      <c r="J203" s="304"/>
      <c r="K203" s="352"/>
    </row>
    <row r="204" s="1" customFormat="1" ht="15" customHeight="1">
      <c r="B204" s="329"/>
      <c r="C204" s="304"/>
      <c r="D204" s="304"/>
      <c r="E204" s="304"/>
      <c r="F204" s="327" t="s">
        <v>44</v>
      </c>
      <c r="G204" s="304"/>
      <c r="H204" s="304" t="s">
        <v>2346</v>
      </c>
      <c r="I204" s="304"/>
      <c r="J204" s="304"/>
      <c r="K204" s="352"/>
    </row>
    <row r="205" s="1" customFormat="1" ht="15" customHeight="1">
      <c r="B205" s="329"/>
      <c r="C205" s="304"/>
      <c r="D205" s="304"/>
      <c r="E205" s="304"/>
      <c r="F205" s="327" t="s">
        <v>47</v>
      </c>
      <c r="G205" s="304"/>
      <c r="H205" s="304" t="s">
        <v>2347</v>
      </c>
      <c r="I205" s="304"/>
      <c r="J205" s="304"/>
      <c r="K205" s="352"/>
    </row>
    <row r="206" s="1" customFormat="1" ht="15" customHeight="1">
      <c r="B206" s="329"/>
      <c r="C206" s="304"/>
      <c r="D206" s="304"/>
      <c r="E206" s="304"/>
      <c r="F206" s="327" t="s">
        <v>45</v>
      </c>
      <c r="G206" s="304"/>
      <c r="H206" s="304" t="s">
        <v>2348</v>
      </c>
      <c r="I206" s="304"/>
      <c r="J206" s="304"/>
      <c r="K206" s="352"/>
    </row>
    <row r="207" s="1" customFormat="1" ht="15" customHeight="1">
      <c r="B207" s="329"/>
      <c r="C207" s="304"/>
      <c r="D207" s="304"/>
      <c r="E207" s="304"/>
      <c r="F207" s="327" t="s">
        <v>46</v>
      </c>
      <c r="G207" s="304"/>
      <c r="H207" s="304" t="s">
        <v>2349</v>
      </c>
      <c r="I207" s="304"/>
      <c r="J207" s="304"/>
      <c r="K207" s="352"/>
    </row>
    <row r="208" s="1" customFormat="1" ht="15" customHeight="1">
      <c r="B208" s="329"/>
      <c r="C208" s="304"/>
      <c r="D208" s="304"/>
      <c r="E208" s="304"/>
      <c r="F208" s="327"/>
      <c r="G208" s="304"/>
      <c r="H208" s="304"/>
      <c r="I208" s="304"/>
      <c r="J208" s="304"/>
      <c r="K208" s="352"/>
    </row>
    <row r="209" s="1" customFormat="1" ht="15" customHeight="1">
      <c r="B209" s="329"/>
      <c r="C209" s="304" t="s">
        <v>2288</v>
      </c>
      <c r="D209" s="304"/>
      <c r="E209" s="304"/>
      <c r="F209" s="327" t="s">
        <v>79</v>
      </c>
      <c r="G209" s="304"/>
      <c r="H209" s="304" t="s">
        <v>2350</v>
      </c>
      <c r="I209" s="304"/>
      <c r="J209" s="304"/>
      <c r="K209" s="352"/>
    </row>
    <row r="210" s="1" customFormat="1" ht="15" customHeight="1">
      <c r="B210" s="329"/>
      <c r="C210" s="304"/>
      <c r="D210" s="304"/>
      <c r="E210" s="304"/>
      <c r="F210" s="327" t="s">
        <v>2184</v>
      </c>
      <c r="G210" s="304"/>
      <c r="H210" s="304" t="s">
        <v>2185</v>
      </c>
      <c r="I210" s="304"/>
      <c r="J210" s="304"/>
      <c r="K210" s="352"/>
    </row>
    <row r="211" s="1" customFormat="1" ht="15" customHeight="1">
      <c r="B211" s="329"/>
      <c r="C211" s="304"/>
      <c r="D211" s="304"/>
      <c r="E211" s="304"/>
      <c r="F211" s="327" t="s">
        <v>2182</v>
      </c>
      <c r="G211" s="304"/>
      <c r="H211" s="304" t="s">
        <v>2351</v>
      </c>
      <c r="I211" s="304"/>
      <c r="J211" s="304"/>
      <c r="K211" s="352"/>
    </row>
    <row r="212" s="1" customFormat="1" ht="15" customHeight="1">
      <c r="B212" s="376"/>
      <c r="C212" s="304"/>
      <c r="D212" s="304"/>
      <c r="E212" s="304"/>
      <c r="F212" s="327" t="s">
        <v>2186</v>
      </c>
      <c r="G212" s="365"/>
      <c r="H212" s="356" t="s">
        <v>90</v>
      </c>
      <c r="I212" s="356"/>
      <c r="J212" s="356"/>
      <c r="K212" s="377"/>
    </row>
    <row r="213" s="1" customFormat="1" ht="15" customHeight="1">
      <c r="B213" s="376"/>
      <c r="C213" s="304"/>
      <c r="D213" s="304"/>
      <c r="E213" s="304"/>
      <c r="F213" s="327" t="s">
        <v>2187</v>
      </c>
      <c r="G213" s="365"/>
      <c r="H213" s="356" t="s">
        <v>2352</v>
      </c>
      <c r="I213" s="356"/>
      <c r="J213" s="356"/>
      <c r="K213" s="377"/>
    </row>
    <row r="214" s="1" customFormat="1" ht="15" customHeight="1">
      <c r="B214" s="376"/>
      <c r="C214" s="304"/>
      <c r="D214" s="304"/>
      <c r="E214" s="304"/>
      <c r="F214" s="327"/>
      <c r="G214" s="365"/>
      <c r="H214" s="356"/>
      <c r="I214" s="356"/>
      <c r="J214" s="356"/>
      <c r="K214" s="377"/>
    </row>
    <row r="215" s="1" customFormat="1" ht="15" customHeight="1">
      <c r="B215" s="376"/>
      <c r="C215" s="304" t="s">
        <v>2312</v>
      </c>
      <c r="D215" s="304"/>
      <c r="E215" s="304"/>
      <c r="F215" s="327">
        <v>1</v>
      </c>
      <c r="G215" s="365"/>
      <c r="H215" s="356" t="s">
        <v>2353</v>
      </c>
      <c r="I215" s="356"/>
      <c r="J215" s="356"/>
      <c r="K215" s="377"/>
    </row>
    <row r="216" s="1" customFormat="1" ht="15" customHeight="1">
      <c r="B216" s="376"/>
      <c r="C216" s="304"/>
      <c r="D216" s="304"/>
      <c r="E216" s="304"/>
      <c r="F216" s="327">
        <v>2</v>
      </c>
      <c r="G216" s="365"/>
      <c r="H216" s="356" t="s">
        <v>2354</v>
      </c>
      <c r="I216" s="356"/>
      <c r="J216" s="356"/>
      <c r="K216" s="377"/>
    </row>
    <row r="217" s="1" customFormat="1" ht="15" customHeight="1">
      <c r="B217" s="376"/>
      <c r="C217" s="304"/>
      <c r="D217" s="304"/>
      <c r="E217" s="304"/>
      <c r="F217" s="327">
        <v>3</v>
      </c>
      <c r="G217" s="365"/>
      <c r="H217" s="356" t="s">
        <v>2355</v>
      </c>
      <c r="I217" s="356"/>
      <c r="J217" s="356"/>
      <c r="K217" s="377"/>
    </row>
    <row r="218" s="1" customFormat="1" ht="15" customHeight="1">
      <c r="B218" s="376"/>
      <c r="C218" s="304"/>
      <c r="D218" s="304"/>
      <c r="E218" s="304"/>
      <c r="F218" s="327">
        <v>4</v>
      </c>
      <c r="G218" s="365"/>
      <c r="H218" s="356" t="s">
        <v>2356</v>
      </c>
      <c r="I218" s="356"/>
      <c r="J218" s="356"/>
      <c r="K218" s="377"/>
    </row>
    <row r="219" s="1" customFormat="1" ht="12.75" customHeight="1">
      <c r="B219" s="378"/>
      <c r="C219" s="379"/>
      <c r="D219" s="379"/>
      <c r="E219" s="379"/>
      <c r="F219" s="379"/>
      <c r="G219" s="379"/>
      <c r="H219" s="379"/>
      <c r="I219" s="379"/>
      <c r="J219" s="379"/>
      <c r="K219" s="380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Frous</dc:creator>
  <cp:lastModifiedBy>Martin Frous</cp:lastModifiedBy>
  <dcterms:created xsi:type="dcterms:W3CDTF">2024-02-25T00:42:06Z</dcterms:created>
  <dcterms:modified xsi:type="dcterms:W3CDTF">2024-02-25T00:42:12Z</dcterms:modified>
</cp:coreProperties>
</file>