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8984" windowHeight="12096" activeTab="0"/>
  </bookViews>
  <sheets>
    <sheet name="Souhrnny" sheetId="1" r:id="rId1"/>
    <sheet name="Potrubi" sheetId="2" r:id="rId2"/>
    <sheet name="MaR" sheetId="3" r:id="rId3"/>
    <sheet name="ZemniPrace" sheetId="4" r:id="rId4"/>
  </sheets>
  <externalReferences>
    <externalReference r:id="rId7"/>
    <externalReference r:id="rId8"/>
    <externalReference r:id="rId9"/>
  </externalReferences>
  <definedNames>
    <definedName name="__CENA__" localSheetId="3">'ZemniPrace'!$O$6:$O$38</definedName>
    <definedName name="__CENA__">#REF!</definedName>
    <definedName name="__MAIN__" localSheetId="3">'ZemniPrace'!$F$1:$DC$37</definedName>
    <definedName name="__MAIN__">#REF!</definedName>
    <definedName name="__MAIN2__" localSheetId="3">#REF!</definedName>
    <definedName name="__MAIN2__">#REF!</definedName>
    <definedName name="__MAIN3__">#REF!</definedName>
    <definedName name="__SAZBA__" localSheetId="3">'ZemniPrace'!$T$6:$T$38</definedName>
    <definedName name="__SAZBA__">#REF!</definedName>
    <definedName name="__T0__" localSheetId="3">'ZemniPrace'!$F$5:$AA$37</definedName>
    <definedName name="__T0__">#REF!</definedName>
    <definedName name="__T1__" localSheetId="3">'ZemniPrace'!$F$6:$AA$11</definedName>
    <definedName name="__T1__">#REF!</definedName>
    <definedName name="__T2__" localSheetId="3">'ZemniPrace'!$F$7:$DC$7</definedName>
    <definedName name="__T2__">#REF!</definedName>
    <definedName name="__T3__" localSheetId="3">'ZemniPrace'!#REF!</definedName>
    <definedName name="__T3__">#REF!</definedName>
    <definedName name="__TE0__">#REF!</definedName>
    <definedName name="__TE1__" localSheetId="3">'[3]Kryci list'!#REF!</definedName>
    <definedName name="__TE1__">#REF!</definedName>
    <definedName name="__TE2__">#REF!</definedName>
    <definedName name="__TE3__">#REF!</definedName>
    <definedName name="__TR0__" localSheetId="3">#REF!</definedName>
    <definedName name="__TR0__">#REF!</definedName>
    <definedName name="__TR1__" localSheetId="3">#REF!</definedName>
    <definedName name="__TR1__">#REF!</definedName>
    <definedName name="_xlnm.Print_Titles" localSheetId="3">'ZemniPrace'!$3:$4</definedName>
    <definedName name="_xlnm.Print_Area" localSheetId="2">'MaR'!$A$1:$I$35</definedName>
    <definedName name="_xlnm.Print_Area" localSheetId="1">'Potrubi'!$A$1:$H$49</definedName>
    <definedName name="_xlnm.Print_Area" localSheetId="0">'Souhrnny'!$A$1:$F$101</definedName>
  </definedNames>
  <calcPr fullCalcOnLoad="1"/>
</workbook>
</file>

<file path=xl/comments3.xml><?xml version="1.0" encoding="utf-8"?>
<comments xmlns="http://schemas.openxmlformats.org/spreadsheetml/2006/main">
  <authors>
    <author>EM</author>
  </authors>
  <commentList>
    <comment ref="F7" authorId="0">
      <text>
        <r>
          <rPr>
            <b/>
            <sz val="8"/>
            <rFont val="Tahoma"/>
            <family val="2"/>
          </rPr>
          <t>EM:</t>
        </r>
        <r>
          <rPr>
            <sz val="8"/>
            <rFont val="Tahoma"/>
            <family val="2"/>
          </rPr>
          <t xml:space="preserve">
</t>
        </r>
      </text>
    </comment>
    <comment ref="E7" authorId="0">
      <text>
        <r>
          <rPr>
            <b/>
            <sz val="8"/>
            <rFont val="Tahoma"/>
            <family val="2"/>
          </rPr>
          <t>EM: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<sst xmlns="http://schemas.openxmlformats.org/spreadsheetml/2006/main" count="370" uniqueCount="234">
  <si>
    <t>Komp.</t>
  </si>
  <si>
    <t>DN</t>
  </si>
  <si>
    <t>L</t>
  </si>
  <si>
    <t>Cena</t>
  </si>
  <si>
    <t>Pol</t>
  </si>
  <si>
    <t>Název</t>
  </si>
  <si>
    <t>číslo</t>
  </si>
  <si>
    <t>mm</t>
  </si>
  <si>
    <t>m</t>
  </si>
  <si>
    <t>ks</t>
  </si>
  <si>
    <t>jedn.</t>
  </si>
  <si>
    <t xml:space="preserve">Dodávka </t>
  </si>
  <si>
    <t>Trasa</t>
  </si>
  <si>
    <t>Montáž</t>
  </si>
  <si>
    <t>Celkem</t>
  </si>
  <si>
    <t>Poznámka:</t>
  </si>
  <si>
    <t>Ceny jsou uvedeny bez DPH</t>
  </si>
  <si>
    <t>celkem</t>
  </si>
  <si>
    <t>Měření alarmu</t>
  </si>
  <si>
    <t>6603</t>
  </si>
  <si>
    <t>Pájecí spojky mon. vodičů</t>
  </si>
  <si>
    <t>Vývody alarmu z konc. manž.</t>
  </si>
  <si>
    <r>
      <t>T</t>
    </r>
    <r>
      <rPr>
        <b/>
        <vertAlign val="subscript"/>
        <sz val="12"/>
        <rFont val="Arial CE"/>
        <family val="2"/>
      </rPr>
      <t>max</t>
    </r>
    <r>
      <rPr>
        <b/>
        <sz val="12"/>
        <rFont val="Arial CE"/>
        <family val="2"/>
      </rPr>
      <t>=</t>
    </r>
  </si>
  <si>
    <r>
      <t>p</t>
    </r>
    <r>
      <rPr>
        <b/>
        <vertAlign val="subscript"/>
        <sz val="12"/>
        <rFont val="Arial CE"/>
        <family val="2"/>
      </rPr>
      <t>max</t>
    </r>
    <r>
      <rPr>
        <b/>
        <sz val="12"/>
        <rFont val="Arial CE"/>
        <family val="2"/>
      </rPr>
      <t xml:space="preserve"> =</t>
    </r>
  </si>
  <si>
    <t>Pol.</t>
  </si>
  <si>
    <t>Specifikace-typ</t>
  </si>
  <si>
    <t>Mn.</t>
  </si>
  <si>
    <t>M.j.</t>
  </si>
  <si>
    <t>Celkem materiál</t>
  </si>
  <si>
    <t>Montáž celkem</t>
  </si>
  <si>
    <t>Celkem montáž + materiál</t>
  </si>
  <si>
    <t>Spojka pro kabel TCEKFY 4Px1,0</t>
  </si>
  <si>
    <t>Mezisoučet</t>
  </si>
  <si>
    <t>Součty celkem</t>
  </si>
  <si>
    <t xml:space="preserve">El. práce které nelze specifikovat </t>
  </si>
  <si>
    <t>hod</t>
  </si>
  <si>
    <t>Revize elektro</t>
  </si>
  <si>
    <t>Software</t>
  </si>
  <si>
    <t>Uvedení do provozu a zkoušky</t>
  </si>
  <si>
    <t>Dokumentace skutečného provedení</t>
  </si>
  <si>
    <t>Celkem ostatní náklady</t>
  </si>
  <si>
    <t>Celkové náklady bez DPH</t>
  </si>
  <si>
    <t xml:space="preserve">HL.III - Rozbor nákladů </t>
  </si>
  <si>
    <t>VEDLEJŠÍ NÁKLADY</t>
  </si>
  <si>
    <t>GZS</t>
  </si>
  <si>
    <t>KOMPLETAČNÍ ČINNOST</t>
  </si>
  <si>
    <t>STAVBA CELKEM :</t>
  </si>
  <si>
    <t>HL.I</t>
  </si>
  <si>
    <t>Projektové a průzkumné práce</t>
  </si>
  <si>
    <t>HL.II</t>
  </si>
  <si>
    <t>Provozní soubory</t>
  </si>
  <si>
    <t>-</t>
  </si>
  <si>
    <t>HL.III</t>
  </si>
  <si>
    <t>Stavební objekty</t>
  </si>
  <si>
    <t>HL.IV</t>
  </si>
  <si>
    <t>Stroje,zařízení,nářadí,inventář</t>
  </si>
  <si>
    <t>HL.V</t>
  </si>
  <si>
    <t>Umělecká díla</t>
  </si>
  <si>
    <t>HL.VI</t>
  </si>
  <si>
    <t>Vedlejší rozpočt. náklady celkem</t>
  </si>
  <si>
    <t>HL.VII</t>
  </si>
  <si>
    <t>Ostatní náklady</t>
  </si>
  <si>
    <t>HL.VIII</t>
  </si>
  <si>
    <t>Rezerva</t>
  </si>
  <si>
    <t>HL.IX</t>
  </si>
  <si>
    <t>Jiné investice</t>
  </si>
  <si>
    <t>HL.X</t>
  </si>
  <si>
    <t>Náklady hrazené z invest. prostředků</t>
  </si>
  <si>
    <t>nezahrnované do ZP</t>
  </si>
  <si>
    <t>HL.XI</t>
  </si>
  <si>
    <t>Kompletační činnost</t>
  </si>
  <si>
    <t>Materiál</t>
  </si>
  <si>
    <t>Technické parametry :</t>
  </si>
  <si>
    <t>DN 100, iz. 40 mm</t>
  </si>
  <si>
    <t>Popis</t>
  </si>
  <si>
    <t>Hmotnost</t>
  </si>
  <si>
    <t>DPH</t>
  </si>
  <si>
    <t>Poř.</t>
  </si>
  <si>
    <t>Typ</t>
  </si>
  <si>
    <t>Kód</t>
  </si>
  <si>
    <t>MJ</t>
  </si>
  <si>
    <t>Výměra bez ztr.</t>
  </si>
  <si>
    <t>Ztratné</t>
  </si>
  <si>
    <t>Výměra</t>
  </si>
  <si>
    <t>Jedn. cena</t>
  </si>
  <si>
    <t>Jedn. hmotn.</t>
  </si>
  <si>
    <t>Jedn. suť</t>
  </si>
  <si>
    <t>Suť</t>
  </si>
  <si>
    <t>Sazba DPH</t>
  </si>
  <si>
    <t>Cena s DPH</t>
  </si>
  <si>
    <t>_</t>
  </si>
  <si>
    <t>##T2##N_Catalog_catGUID</t>
  </si>
  <si>
    <t>##T2##PRO_ITEM_catID</t>
  </si>
  <si>
    <t>##T2##PRO_ITEM_iteCode</t>
  </si>
  <si>
    <t>##T2##PRO_ITEM_szvCode</t>
  </si>
  <si>
    <t>##T2##PRO_ITEM_tevCode</t>
  </si>
  <si>
    <t>H</t>
  </si>
  <si>
    <t>SP</t>
  </si>
  <si>
    <t>m3</t>
  </si>
  <si>
    <t>t</t>
  </si>
  <si>
    <t>m2</t>
  </si>
  <si>
    <t>009: Ostatní konstrukce a práce</t>
  </si>
  <si>
    <t>091: Bourání konstrukcí - demolice</t>
  </si>
  <si>
    <t>099: Přesun hmot HSV</t>
  </si>
  <si>
    <t>VRN: Vedlejší rozpočtové náklady</t>
  </si>
  <si>
    <t>ON</t>
  </si>
  <si>
    <t>07</t>
  </si>
  <si>
    <t>Zařízení staveniště</t>
  </si>
  <si>
    <t>%</t>
  </si>
  <si>
    <t>kus</t>
  </si>
  <si>
    <t>70</t>
  </si>
  <si>
    <t>Materiál - ocel, alarm Nordic</t>
  </si>
  <si>
    <t>Materiál celkem</t>
  </si>
  <si>
    <t>Chránička KOPOFLEX KF 09110, červená, Ø110</t>
  </si>
  <si>
    <t>Potrubní rozvody</t>
  </si>
  <si>
    <t>Chránička KOPOFLEX KF 09110, žlutá, Ø110,</t>
  </si>
  <si>
    <t>Předizolované potrubí Logstor, materiál - ocel, serie 1, alarm Nordic</t>
  </si>
  <si>
    <t>Izolační páska Serviwrap R30A, 10cm/15m</t>
  </si>
  <si>
    <t>10cm/15m</t>
  </si>
  <si>
    <t>Stěnové těsnění labyrintové</t>
  </si>
  <si>
    <t>Smršťovací koncová manžeta DHEC 2600</t>
  </si>
  <si>
    <t>Celkem bez DPH</t>
  </si>
  <si>
    <t>Objekt</t>
  </si>
  <si>
    <t>Oddíl</t>
  </si>
  <si>
    <t>006: Úpravy povrchu</t>
  </si>
  <si>
    <t>006</t>
  </si>
  <si>
    <t>009</t>
  </si>
  <si>
    <t>091</t>
  </si>
  <si>
    <t>997211521</t>
  </si>
  <si>
    <t>Vodorovná doprava vybouraných hmot po suchu na vzdálenost do 1 km</t>
  </si>
  <si>
    <t>997211529</t>
  </si>
  <si>
    <t>Příplatek ZKD 1 km u vodorovné dopravy vybouraných hmot</t>
  </si>
  <si>
    <t>997221845</t>
  </si>
  <si>
    <t>Poplatek za uložení odpadu z asfaltových povrchů na skládce (skládkovné)</t>
  </si>
  <si>
    <t>099</t>
  </si>
  <si>
    <t>VRN</t>
  </si>
  <si>
    <t>Ukončení celoplastových kabelů</t>
  </si>
  <si>
    <t xml:space="preserve">Příplatek na zatažení vodiče </t>
  </si>
  <si>
    <t xml:space="preserve">Ochr. trubka tuhá DN40 (např. 4040LA) </t>
  </si>
  <si>
    <r>
      <t xml:space="preserve">Ocelová trubka </t>
    </r>
    <r>
      <rPr>
        <sz val="12"/>
        <rFont val="Calibri"/>
        <family val="2"/>
      </rPr>
      <t>Ø 50 mm</t>
    </r>
  </si>
  <si>
    <t>Ukončení drátůlan 1žíla</t>
  </si>
  <si>
    <t>Vrtání otvorů</t>
  </si>
  <si>
    <t>revize, oživení, proplach, tlak. zkouška</t>
  </si>
  <si>
    <t>do provozu, dok. skut. prov. )</t>
  </si>
  <si>
    <t>HLAVA III celkem</t>
  </si>
  <si>
    <t>Provoz investora</t>
  </si>
  <si>
    <t>DN 100, PN 16</t>
  </si>
  <si>
    <t>8070</t>
  </si>
  <si>
    <t>celk</t>
  </si>
  <si>
    <t>150/100</t>
  </si>
  <si>
    <t>DN 100 - 108x2,0</t>
  </si>
  <si>
    <t>Ocelové potrubí nerezové AISI 316 - DN 104x2,0</t>
  </si>
  <si>
    <t>219/315</t>
  </si>
  <si>
    <t>Přediz. ohyb 90°</t>
  </si>
  <si>
    <t>2500</t>
  </si>
  <si>
    <t>Smršťovací koncová manžeta DHEC 2800</t>
  </si>
  <si>
    <t>Penetrační základní nátěr</t>
  </si>
  <si>
    <t>1lt</t>
  </si>
  <si>
    <t>Rekonstrukce armaturní šachty Vřídelní ulice</t>
  </si>
  <si>
    <t>Dodávka - potrubí, armatury, příslušenství</t>
  </si>
  <si>
    <t>SO 01 - Rozvody termominerální vody</t>
  </si>
  <si>
    <t>SO_01: ARMATURNÍ ŠACHTA - ZÁSYP</t>
  </si>
  <si>
    <t>SO_01</t>
  </si>
  <si>
    <t>631311234</t>
  </si>
  <si>
    <t>Mazanina tl do 240 mm z betonu prostého vodostavebného V 4 tř. B 20</t>
  </si>
  <si>
    <t>631319175</t>
  </si>
  <si>
    <t>Příplatek k mazanině tl do 240 mm za stržení povrchu spodní vrstvy před vložením výztuže</t>
  </si>
  <si>
    <t>631362021</t>
  </si>
  <si>
    <t>Výztuž mazanin svařovanými sítěmi Kari</t>
  </si>
  <si>
    <t>635111215</t>
  </si>
  <si>
    <t>Násyp pod podlahy ze štěrkopísku se zhutněním</t>
  </si>
  <si>
    <t>976085211</t>
  </si>
  <si>
    <t>Vybourání kanalizačních rámů včetně poklopů nebo mříží pl do 0,3 m2</t>
  </si>
  <si>
    <t>998272201</t>
  </si>
  <si>
    <t>Přesun hmot pro trubní vedení z ocelových trub svařovaných otevřený výkop</t>
  </si>
  <si>
    <t>005: Komunikace</t>
  </si>
  <si>
    <t>566903112</t>
  </si>
  <si>
    <t>Vyspravení podkladu po překopech kamenivem hrubým drceným</t>
  </si>
  <si>
    <t>005</t>
  </si>
  <si>
    <t>566904112</t>
  </si>
  <si>
    <t>Vyspravení podkladu po překopech obalovaným kamenivem ACP (OK)</t>
  </si>
  <si>
    <t>572361111</t>
  </si>
  <si>
    <t>Vyspravení krytu vozovky po překopech studenou asfaltovou směsí tl 40 mm</t>
  </si>
  <si>
    <t>573199222-0</t>
  </si>
  <si>
    <t>Zalití spar katioaktivní emulzí</t>
  </si>
  <si>
    <t>009 01</t>
  </si>
  <si>
    <t>Bentonitový pásek 20/25, balení 10 m</t>
  </si>
  <si>
    <t>931994101x</t>
  </si>
  <si>
    <t>Těsnění pracovní spáry betonové konstrukce povrchovým pásem</t>
  </si>
  <si>
    <t>113107112</t>
  </si>
  <si>
    <t>Odstranění podkladu pl do 50 m2 z kameniva těženého tl 200 mm</t>
  </si>
  <si>
    <t>113107142</t>
  </si>
  <si>
    <t>Odstranění podkladu pl do 50 m2 živičných tl 100 mm</t>
  </si>
  <si>
    <t>919735112</t>
  </si>
  <si>
    <t>Řezání stávajícího živičného krytu hl do 100 mm</t>
  </si>
  <si>
    <t>159/250</t>
  </si>
  <si>
    <t>108/180</t>
  </si>
  <si>
    <t>Smršťovací koncová manžeta DHEC 2700</t>
  </si>
  <si>
    <t>Spojka C2L opravárenská dvojnásobně těsnící tepelně smrštitelná s tep. izolací</t>
  </si>
  <si>
    <t>5035</t>
  </si>
  <si>
    <t>ostatní náklady ( revize, software, uvedení</t>
  </si>
  <si>
    <t>Potrubní spojení CLAMP kompletní - nerez AISI 316/L (DIN 1.4401/4), těsnění PTFE, DN 100</t>
  </si>
  <si>
    <t>Potrubní spojení CLAMP kompletní - nerez AISI 316/L (DIN 1.4401/4), těsnění PTFE, DN 200</t>
  </si>
  <si>
    <t>Potrubní redukce nerez AISI 316, centrická</t>
  </si>
  <si>
    <t>Ocelové potrubí nerezové AISI 316, koleno 90°, 1,5D - DN 104x2,0</t>
  </si>
  <si>
    <t>DN 100 - 104x2,0</t>
  </si>
  <si>
    <t>Uzavírací motýlová klapka nerez,  DN 100, spoj Clamp/Clamp s pákou</t>
  </si>
  <si>
    <t>DN 200 - 219x2,0</t>
  </si>
  <si>
    <t>Záslepka CLAMP - nerez AISI 316/L (DIN 1.4401/4), DN 200</t>
  </si>
  <si>
    <t>Nerezové a klasické potrubí</t>
  </si>
  <si>
    <t>Zkrácení vstupního žebříku šachty</t>
  </si>
  <si>
    <t>Ocelové potrubí nerezové AIS 316 - DN 219x2,0</t>
  </si>
  <si>
    <t>Stavební práce - zásyp šachty, betonáž podlahy</t>
  </si>
  <si>
    <t>DN 150, iz. 40 mm</t>
  </si>
  <si>
    <t>DN 200, iz. 40 mm</t>
  </si>
  <si>
    <t>Tepelná izolace min. vatou s AL. polepem</t>
  </si>
  <si>
    <t>Elektro a MaR</t>
  </si>
  <si>
    <t>(projekt pro RD, dok. skutečného provedení )</t>
  </si>
  <si>
    <t>Vložka prostupu nerez DN 100 - 0,2 m</t>
  </si>
  <si>
    <t>Kabelový prostup Roxtec DN100, AISI 316, R100+5xRM20+4xRM200</t>
  </si>
  <si>
    <t>soub.</t>
  </si>
  <si>
    <t>Vytažení a opětovné zatažení sděl. metal. kabelu ( JYTY, Profibus, Tcekpfle ) - 10 ks</t>
  </si>
  <si>
    <t>Kabely a chráničky, vytažení a zpětné zatažení,</t>
  </si>
  <si>
    <t>demontáže potrubí a tep. izolací, likvidace</t>
  </si>
  <si>
    <t>Montáž potrubí, nátěry, tepelné izolace</t>
  </si>
  <si>
    <t>Drobný montážní  a spojovací materiál</t>
  </si>
  <si>
    <t>Zednické přípomoce</t>
  </si>
  <si>
    <t>GZS +VRN</t>
  </si>
  <si>
    <t>Výkaz výměr - potrubní rozvody</t>
  </si>
  <si>
    <t>SOUHRNNÝ ROZPOČET - SLEPÝ</t>
  </si>
  <si>
    <t>Výkaz výměr - část Elektro a MaR</t>
  </si>
  <si>
    <t>Výkaz výměr - stavební práce</t>
  </si>
  <si>
    <t xml:space="preserve">Celkové náklady stavby </t>
  </si>
  <si>
    <t>Celkem ( Kč bez DPH )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</si>
</sst>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@&quot; °C,&quot;"/>
    <numFmt numFmtId="166" formatCode="0.0#&quot; MPa,&quot;"/>
    <numFmt numFmtId="167" formatCode="#,##0\ "/>
    <numFmt numFmtId="168" formatCode="&quot;Bez rabatu &quot;0%"/>
    <numFmt numFmtId="169" formatCode="&quot;Cena DKK činí devizi prodej &quot;0.00&quot; Kč/DKK&quot;"/>
    <numFmt numFmtId="170" formatCode="&quot;koef &quot;#,##0.00"/>
    <numFmt numFmtId="171" formatCode="@&quot; - &quot;"/>
    <numFmt numFmtId="172" formatCode="@&quot;.1 - &quot;"/>
    <numFmt numFmtId="173" formatCode="@&quot;.2 - &quot;"/>
    <numFmt numFmtId="174" formatCode="@&quot; .2 - celkem &quot;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&quot;Cena DKK činí devizi prodej &quot;0.0&quot; Kč/DKK&quot;"/>
    <numFmt numFmtId="181" formatCode="_(#,##0&quot;.&quot;_);;;_(@_)"/>
    <numFmt numFmtId="182" formatCode="_(#,##0_);[Red]\-\ #,##0_);&quot;–&quot;??;_(@_)"/>
    <numFmt numFmtId="183" formatCode="_(#,##0.0_);[Red]\-\ #,##0.0_);&quot;–&quot;??;_(@_)"/>
    <numFmt numFmtId="184" formatCode="_(#,##0.0??;\-\ #,##0.0??;&quot;–&quot;???;_(@_)"/>
    <numFmt numFmtId="185" formatCode="_(#,##0.00_);[Red]\-\ #,##0.00_);&quot;–&quot;??;_(@_)"/>
    <numFmt numFmtId="186" formatCode="_(#,##0.00000_);[Red]\-\ #,##0.00000_);&quot;–&quot;??;_(@_)"/>
    <numFmt numFmtId="187" formatCode="#"/>
    <numFmt numFmtId="188" formatCode="_(#,##0.00_);[Red]&quot;- &quot;#,##0.00_);\–??;_(@_)"/>
    <numFmt numFmtId="189" formatCode="#,##0.000"/>
    <numFmt numFmtId="190" formatCode="@&quot; .1 - celkem &quot;"/>
    <numFmt numFmtId="191" formatCode="#,##0\ _K_č"/>
    <numFmt numFmtId="192" formatCode="&quot;pmax=&quot;\ 0.0#&quot; MPa&quot;"/>
    <numFmt numFmtId="193" formatCode="0.0#&quot; MPa&quot;"/>
    <numFmt numFmtId="194" formatCode="0&quot; m3&quot;"/>
    <numFmt numFmtId="195" formatCode="&quot;Uvažován kurz &quot;0.00&quot; Kč/Euro&quot;"/>
    <numFmt numFmtId="196" formatCode="&quot;Voda-montáž &quot;0%"/>
    <numFmt numFmtId="197" formatCode="#,##0\ &quot;Kč&quot;"/>
    <numFmt numFmtId="198" formatCode="#,##0.0"/>
  </numFmts>
  <fonts count="74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vertAlign val="subscript"/>
      <sz val="12"/>
      <name val="Arial CE"/>
      <family val="2"/>
    </font>
    <font>
      <sz val="12"/>
      <name val="Times New Roman CE"/>
      <family val="1"/>
    </font>
    <font>
      <b/>
      <sz val="11"/>
      <name val="Times New Roman CE"/>
      <family val="1"/>
    </font>
    <font>
      <b/>
      <u val="single"/>
      <sz val="14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0"/>
    </font>
    <font>
      <sz val="12"/>
      <name val="Times New Roman"/>
      <family val="1"/>
    </font>
    <font>
      <vertAlign val="superscript"/>
      <sz val="12"/>
      <name val="Arial CE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name val="Times New Roman CE"/>
      <family val="1"/>
    </font>
    <font>
      <sz val="14"/>
      <name val="Times New Roman CE"/>
      <family val="1"/>
    </font>
    <font>
      <sz val="14"/>
      <name val="Arial CE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indexed="25"/>
      <name val="Arial"/>
      <family val="2"/>
    </font>
    <font>
      <b/>
      <sz val="9"/>
      <color indexed="18"/>
      <name val="Arial"/>
      <family val="2"/>
    </font>
    <font>
      <b/>
      <sz val="10"/>
      <color indexed="61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i/>
      <sz val="1"/>
      <color indexed="9"/>
      <name val="Calibri"/>
      <family val="2"/>
    </font>
    <font>
      <sz val="10"/>
      <color indexed="8"/>
      <name val="Arial"/>
      <family val="2"/>
    </font>
    <font>
      <b/>
      <sz val="16"/>
      <name val="Times New Roman CE"/>
      <family val="1"/>
    </font>
    <font>
      <b/>
      <sz val="16"/>
      <name val="Arial Narrow"/>
      <family val="2"/>
    </font>
    <font>
      <sz val="16"/>
      <name val="Times New Roman CE"/>
      <family val="1"/>
    </font>
    <font>
      <b/>
      <i/>
      <sz val="16"/>
      <name val="Times New Roman CE"/>
      <family val="0"/>
    </font>
    <font>
      <sz val="12"/>
      <name val="Calibri"/>
      <family val="2"/>
    </font>
    <font>
      <sz val="9"/>
      <color indexed="8"/>
      <name val="Arial CE"/>
      <family val="2"/>
    </font>
    <font>
      <sz val="10"/>
      <color indexed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 CE"/>
      <family val="1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6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55" fillId="23" borderId="6" applyNumberFormat="0" applyFont="0" applyAlignment="0" applyProtection="0"/>
    <xf numFmtId="9" fontId="5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165" fontId="2" fillId="0" borderId="0" xfId="0" applyNumberFormat="1" applyFont="1" applyFill="1" applyAlignment="1">
      <alignment horizontal="left"/>
    </xf>
    <xf numFmtId="166" fontId="2" fillId="0" borderId="0" xfId="0" applyNumberFormat="1" applyFont="1" applyFill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49" fontId="0" fillId="0" borderId="16" xfId="0" applyNumberForma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left"/>
    </xf>
    <xf numFmtId="49" fontId="0" fillId="0" borderId="21" xfId="0" applyNumberForma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1" fontId="0" fillId="0" borderId="23" xfId="0" applyNumberForma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right"/>
    </xf>
    <xf numFmtId="164" fontId="0" fillId="0" borderId="11" xfId="0" applyNumberForma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49" fontId="2" fillId="0" borderId="2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/>
    </xf>
    <xf numFmtId="49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4" fillId="0" borderId="0" xfId="0" applyFont="1" applyFill="1" applyAlignment="1" quotePrefix="1">
      <alignment horizontal="left"/>
    </xf>
    <xf numFmtId="0" fontId="0" fillId="0" borderId="0" xfId="0" applyFill="1" applyAlignment="1">
      <alignment horizontal="left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" fontId="0" fillId="0" borderId="14" xfId="0" applyNumberFormat="1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7" fillId="0" borderId="0" xfId="46" applyFont="1" applyFill="1" applyBorder="1" applyAlignment="1">
      <alignment horizontal="center"/>
      <protection/>
    </xf>
    <xf numFmtId="0" fontId="9" fillId="0" borderId="0" xfId="46" applyFont="1" applyFill="1" applyBorder="1" applyAlignment="1">
      <alignment horizontal="center"/>
      <protection/>
    </xf>
    <xf numFmtId="0" fontId="9" fillId="0" borderId="0" xfId="46" applyFont="1" applyFill="1" applyBorder="1" applyAlignment="1">
      <alignment horizontal="left"/>
      <protection/>
    </xf>
    <xf numFmtId="0" fontId="3" fillId="0" borderId="0" xfId="46" applyFont="1" applyFill="1" applyBorder="1">
      <alignment/>
      <protection/>
    </xf>
    <xf numFmtId="0" fontId="6" fillId="0" borderId="0" xfId="46">
      <alignment/>
      <protection/>
    </xf>
    <xf numFmtId="0" fontId="10" fillId="0" borderId="24" xfId="46" applyFont="1" applyFill="1" applyBorder="1" applyAlignment="1">
      <alignment horizontal="center"/>
      <protection/>
    </xf>
    <xf numFmtId="0" fontId="6" fillId="0" borderId="0" xfId="46" applyFill="1" applyBorder="1">
      <alignment/>
      <protection/>
    </xf>
    <xf numFmtId="0" fontId="10" fillId="0" borderId="27" xfId="46" applyFont="1" applyFill="1" applyBorder="1" applyAlignment="1">
      <alignment horizontal="center"/>
      <protection/>
    </xf>
    <xf numFmtId="0" fontId="11" fillId="0" borderId="24" xfId="46" applyFont="1" applyFill="1" applyBorder="1" applyAlignment="1">
      <alignment horizontal="justify"/>
      <protection/>
    </xf>
    <xf numFmtId="0" fontId="6" fillId="0" borderId="24" xfId="46" applyFont="1" applyFill="1" applyBorder="1" applyAlignment="1">
      <alignment horizontal="center"/>
      <protection/>
    </xf>
    <xf numFmtId="0" fontId="6" fillId="0" borderId="24" xfId="46" applyFont="1" applyFill="1" applyBorder="1">
      <alignment/>
      <protection/>
    </xf>
    <xf numFmtId="0" fontId="12" fillId="0" borderId="0" xfId="46" applyFont="1" applyFill="1" applyBorder="1">
      <alignment/>
      <protection/>
    </xf>
    <xf numFmtId="0" fontId="6" fillId="0" borderId="0" xfId="46" applyBorder="1">
      <alignment/>
      <protection/>
    </xf>
    <xf numFmtId="0" fontId="13" fillId="0" borderId="0" xfId="46" applyFont="1" applyBorder="1" applyAlignment="1">
      <alignment horizontal="center"/>
      <protection/>
    </xf>
    <xf numFmtId="0" fontId="6" fillId="0" borderId="0" xfId="46" applyFont="1" applyBorder="1">
      <alignment/>
      <protection/>
    </xf>
    <xf numFmtId="0" fontId="14" fillId="0" borderId="0" xfId="46" applyFont="1" applyBorder="1" applyAlignment="1">
      <alignment horizontal="center"/>
      <protection/>
    </xf>
    <xf numFmtId="0" fontId="6" fillId="0" borderId="0" xfId="46" applyFont="1" applyFill="1" applyBorder="1">
      <alignment/>
      <protection/>
    </xf>
    <xf numFmtId="0" fontId="13" fillId="0" borderId="0" xfId="46" applyFont="1" applyAlignment="1">
      <alignment horizontal="center"/>
      <protection/>
    </xf>
    <xf numFmtId="0" fontId="6" fillId="0" borderId="0" xfId="46" applyFont="1">
      <alignment/>
      <protection/>
    </xf>
    <xf numFmtId="0" fontId="14" fillId="0" borderId="0" xfId="46" applyFont="1" applyAlignment="1">
      <alignment horizontal="center"/>
      <protection/>
    </xf>
    <xf numFmtId="49" fontId="8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3" fontId="18" fillId="0" borderId="0" xfId="0" applyNumberFormat="1" applyFont="1" applyFill="1" applyAlignment="1" quotePrefix="1">
      <alignment horizontal="right"/>
    </xf>
    <xf numFmtId="3" fontId="17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right"/>
    </xf>
    <xf numFmtId="0" fontId="6" fillId="0" borderId="20" xfId="46" applyFont="1" applyFill="1" applyBorder="1">
      <alignment/>
      <protection/>
    </xf>
    <xf numFmtId="0" fontId="6" fillId="0" borderId="24" xfId="46" applyFont="1" applyFill="1" applyBorder="1" applyAlignment="1" applyProtection="1">
      <alignment horizontal="center"/>
      <protection locked="0"/>
    </xf>
    <xf numFmtId="0" fontId="6" fillId="0" borderId="24" xfId="46" applyFont="1" applyFill="1" applyBorder="1" applyAlignment="1">
      <alignment horizontal="left"/>
      <protection/>
    </xf>
    <xf numFmtId="0" fontId="11" fillId="0" borderId="24" xfId="46" applyFont="1" applyFill="1" applyBorder="1" applyAlignment="1">
      <alignment horizontal="center"/>
      <protection/>
    </xf>
    <xf numFmtId="0" fontId="11" fillId="0" borderId="20" xfId="46" applyFont="1" applyFill="1" applyBorder="1">
      <alignment/>
      <protection/>
    </xf>
    <xf numFmtId="0" fontId="3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164" fontId="4" fillId="0" borderId="11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1" fontId="0" fillId="0" borderId="29" xfId="0" applyNumberForma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13" fillId="0" borderId="0" xfId="46" applyFont="1" applyFill="1" applyAlignment="1">
      <alignment horizontal="center"/>
      <protection/>
    </xf>
    <xf numFmtId="0" fontId="6" fillId="0" borderId="0" xfId="46" applyFont="1" applyFill="1">
      <alignment/>
      <protection/>
    </xf>
    <xf numFmtId="0" fontId="14" fillId="0" borderId="0" xfId="46" applyFont="1" applyFill="1" applyAlignment="1">
      <alignment horizontal="center"/>
      <protection/>
    </xf>
    <xf numFmtId="0" fontId="6" fillId="0" borderId="0" xfId="46" applyFont="1" applyFill="1" applyAlignment="1">
      <alignment horizontal="center"/>
      <protection/>
    </xf>
    <xf numFmtId="0" fontId="6" fillId="0" borderId="0" xfId="46" applyFill="1">
      <alignment/>
      <protection/>
    </xf>
    <xf numFmtId="0" fontId="31" fillId="0" borderId="0" xfId="46" applyFont="1" applyFill="1" applyAlignment="1">
      <alignment horizontal="center"/>
      <protection/>
    </xf>
    <xf numFmtId="0" fontId="33" fillId="0" borderId="0" xfId="46" applyFont="1" applyFill="1" applyAlignment="1">
      <alignment horizontal="center"/>
      <protection/>
    </xf>
    <xf numFmtId="0" fontId="34" fillId="0" borderId="0" xfId="46" applyFont="1" applyFill="1" applyBorder="1" applyAlignment="1">
      <alignment horizontal="left"/>
      <protection/>
    </xf>
    <xf numFmtId="49" fontId="10" fillId="0" borderId="24" xfId="46" applyNumberFormat="1" applyFont="1" applyFill="1" applyBorder="1" applyAlignment="1">
      <alignment horizontal="center"/>
      <protection/>
    </xf>
    <xf numFmtId="0" fontId="10" fillId="0" borderId="20" xfId="46" applyFont="1" applyFill="1" applyBorder="1" applyAlignment="1">
      <alignment horizontal="center"/>
      <protection/>
    </xf>
    <xf numFmtId="0" fontId="6" fillId="0" borderId="20" xfId="46" applyFont="1" applyFill="1" applyBorder="1" applyAlignment="1">
      <alignment horizontal="center"/>
      <protection/>
    </xf>
    <xf numFmtId="0" fontId="6" fillId="0" borderId="0" xfId="46" applyFont="1" applyFill="1" applyBorder="1" applyAlignment="1">
      <alignment horizontal="center"/>
      <protection/>
    </xf>
    <xf numFmtId="0" fontId="11" fillId="0" borderId="29" xfId="46" applyFont="1" applyFill="1" applyBorder="1" applyAlignment="1">
      <alignment horizontal="justify"/>
      <protection/>
    </xf>
    <xf numFmtId="0" fontId="10" fillId="0" borderId="23" xfId="46" applyFont="1" applyFill="1" applyBorder="1" applyAlignment="1">
      <alignment horizontal="center"/>
      <protection/>
    </xf>
    <xf numFmtId="0" fontId="10" fillId="0" borderId="30" xfId="46" applyFont="1" applyFill="1" applyBorder="1">
      <alignment/>
      <protection/>
    </xf>
    <xf numFmtId="0" fontId="6" fillId="0" borderId="26" xfId="46" applyFont="1" applyFill="1" applyBorder="1" applyAlignment="1">
      <alignment horizontal="center"/>
      <protection/>
    </xf>
    <xf numFmtId="0" fontId="10" fillId="0" borderId="31" xfId="46" applyFont="1" applyFill="1" applyBorder="1" applyAlignment="1">
      <alignment horizontal="center"/>
      <protection/>
    </xf>
    <xf numFmtId="0" fontId="6" fillId="0" borderId="31" xfId="46" applyFont="1" applyFill="1" applyBorder="1">
      <alignment/>
      <protection/>
    </xf>
    <xf numFmtId="0" fontId="6" fillId="0" borderId="31" xfId="46" applyFont="1" applyFill="1" applyBorder="1" applyAlignment="1">
      <alignment horizontal="center"/>
      <protection/>
    </xf>
    <xf numFmtId="0" fontId="10" fillId="0" borderId="14" xfId="46" applyFont="1" applyFill="1" applyBorder="1" applyAlignment="1">
      <alignment horizontal="center"/>
      <protection/>
    </xf>
    <xf numFmtId="0" fontId="6" fillId="0" borderId="0" xfId="46" applyFont="1" applyFill="1" applyBorder="1" applyAlignment="1">
      <alignment/>
      <protection/>
    </xf>
    <xf numFmtId="0" fontId="10" fillId="0" borderId="0" xfId="46" applyFont="1" applyFill="1" applyBorder="1" applyAlignment="1">
      <alignment horizontal="center"/>
      <protection/>
    </xf>
    <xf numFmtId="1" fontId="10" fillId="0" borderId="30" xfId="46" applyNumberFormat="1" applyFont="1" applyFill="1" applyBorder="1" applyAlignment="1">
      <alignment horizontal="center"/>
      <protection/>
    </xf>
    <xf numFmtId="0" fontId="6" fillId="0" borderId="14" xfId="46" applyFont="1" applyFill="1" applyBorder="1" applyAlignment="1">
      <alignment vertical="center"/>
      <protection/>
    </xf>
    <xf numFmtId="0" fontId="6" fillId="0" borderId="0" xfId="46" applyFont="1" applyFill="1" applyBorder="1" applyAlignment="1">
      <alignment vertical="center"/>
      <protection/>
    </xf>
    <xf numFmtId="0" fontId="6" fillId="0" borderId="0" xfId="46" applyFont="1" applyFill="1" applyBorder="1" applyAlignment="1">
      <alignment horizontal="center" vertical="center"/>
      <protection/>
    </xf>
    <xf numFmtId="0" fontId="6" fillId="0" borderId="32" xfId="46" applyFont="1" applyFill="1" applyBorder="1" applyAlignment="1">
      <alignment vertical="center"/>
      <protection/>
    </xf>
    <xf numFmtId="0" fontId="6" fillId="0" borderId="24" xfId="46" applyFont="1" applyFill="1" applyBorder="1" applyAlignment="1">
      <alignment/>
      <protection/>
    </xf>
    <xf numFmtId="0" fontId="6" fillId="0" borderId="31" xfId="46" applyFont="1" applyFill="1" applyBorder="1" applyAlignment="1">
      <alignment/>
      <protection/>
    </xf>
    <xf numFmtId="0" fontId="10" fillId="0" borderId="25" xfId="46" applyFont="1" applyFill="1" applyBorder="1" applyAlignment="1">
      <alignment horizontal="center"/>
      <protection/>
    </xf>
    <xf numFmtId="0" fontId="10" fillId="0" borderId="20" xfId="46" applyFont="1" applyFill="1" applyBorder="1" applyAlignment="1">
      <alignment/>
      <protection/>
    </xf>
    <xf numFmtId="0" fontId="6" fillId="0" borderId="22" xfId="46" applyFont="1" applyFill="1" applyBorder="1" applyAlignment="1">
      <alignment horizontal="center"/>
      <protection/>
    </xf>
    <xf numFmtId="0" fontId="10" fillId="0" borderId="13" xfId="46" applyFont="1" applyFill="1" applyBorder="1" applyAlignment="1">
      <alignment/>
      <protection/>
    </xf>
    <xf numFmtId="0" fontId="6" fillId="0" borderId="13" xfId="46" applyFont="1" applyFill="1" applyBorder="1" applyAlignment="1">
      <alignment horizontal="center"/>
      <protection/>
    </xf>
    <xf numFmtId="1" fontId="10" fillId="0" borderId="29" xfId="46" applyNumberFormat="1" applyFont="1" applyFill="1" applyBorder="1" applyAlignment="1">
      <alignment horizontal="center"/>
      <protection/>
    </xf>
    <xf numFmtId="0" fontId="10" fillId="0" borderId="17" xfId="46" applyFont="1" applyFill="1" applyBorder="1" applyAlignment="1">
      <alignment horizontal="center"/>
      <protection/>
    </xf>
    <xf numFmtId="0" fontId="10" fillId="0" borderId="18" xfId="46" applyFont="1" applyFill="1" applyBorder="1" applyAlignment="1">
      <alignment/>
      <protection/>
    </xf>
    <xf numFmtId="0" fontId="6" fillId="0" borderId="18" xfId="46" applyFont="1" applyFill="1" applyBorder="1" applyAlignment="1">
      <alignment horizontal="center"/>
      <protection/>
    </xf>
    <xf numFmtId="1" fontId="10" fillId="0" borderId="19" xfId="46" applyNumberFormat="1" applyFont="1" applyFill="1" applyBorder="1" applyAlignment="1">
      <alignment horizontal="center"/>
      <protection/>
    </xf>
    <xf numFmtId="0" fontId="10" fillId="0" borderId="0" xfId="46" applyFont="1" applyFill="1" applyAlignment="1">
      <alignment horizontal="center"/>
      <protection/>
    </xf>
    <xf numFmtId="0" fontId="13" fillId="0" borderId="0" xfId="46" applyFont="1" applyFill="1" applyBorder="1" applyAlignment="1">
      <alignment horizontal="center"/>
      <protection/>
    </xf>
    <xf numFmtId="0" fontId="14" fillId="0" borderId="0" xfId="46" applyFont="1" applyFill="1" applyBorder="1" applyAlignment="1">
      <alignment horizontal="center"/>
      <protection/>
    </xf>
    <xf numFmtId="0" fontId="13" fillId="33" borderId="0" xfId="46" applyFont="1" applyFill="1" applyBorder="1" applyAlignment="1">
      <alignment horizontal="center"/>
      <protection/>
    </xf>
    <xf numFmtId="0" fontId="6" fillId="33" borderId="0" xfId="46" applyFont="1" applyFill="1" applyBorder="1">
      <alignment/>
      <protection/>
    </xf>
    <xf numFmtId="0" fontId="14" fillId="33" borderId="0" xfId="46" applyFont="1" applyFill="1" applyBorder="1" applyAlignment="1">
      <alignment horizontal="center"/>
      <protection/>
    </xf>
    <xf numFmtId="0" fontId="6" fillId="33" borderId="0" xfId="46" applyFill="1" applyBorder="1">
      <alignment/>
      <protection/>
    </xf>
    <xf numFmtId="0" fontId="13" fillId="34" borderId="0" xfId="46" applyFont="1" applyFill="1" applyBorder="1" applyAlignment="1">
      <alignment horizontal="center"/>
      <protection/>
    </xf>
    <xf numFmtId="0" fontId="6" fillId="34" borderId="0" xfId="46" applyFont="1" applyFill="1" applyBorder="1">
      <alignment/>
      <protection/>
    </xf>
    <xf numFmtId="0" fontId="14" fillId="34" borderId="0" xfId="46" applyFont="1" applyFill="1" applyBorder="1" applyAlignment="1">
      <alignment horizontal="center"/>
      <protection/>
    </xf>
    <xf numFmtId="0" fontId="6" fillId="34" borderId="0" xfId="46" applyFill="1" applyBorder="1">
      <alignment/>
      <protection/>
    </xf>
    <xf numFmtId="0" fontId="6" fillId="34" borderId="27" xfId="46" applyFont="1" applyFill="1" applyBorder="1" applyAlignment="1">
      <alignment horizontal="center"/>
      <protection/>
    </xf>
    <xf numFmtId="0" fontId="11" fillId="34" borderId="24" xfId="46" applyFont="1" applyFill="1" applyBorder="1">
      <alignment/>
      <protection/>
    </xf>
    <xf numFmtId="0" fontId="6" fillId="34" borderId="24" xfId="46" applyFont="1" applyFill="1" applyBorder="1" applyAlignment="1">
      <alignment horizontal="center"/>
      <protection/>
    </xf>
    <xf numFmtId="0" fontId="3" fillId="34" borderId="0" xfId="46" applyFont="1" applyFill="1" applyBorder="1">
      <alignment/>
      <protection/>
    </xf>
    <xf numFmtId="0" fontId="6" fillId="34" borderId="24" xfId="46" applyFont="1" applyFill="1" applyBorder="1">
      <alignment/>
      <protection/>
    </xf>
    <xf numFmtId="0" fontId="6" fillId="34" borderId="24" xfId="46" applyFont="1" applyFill="1" applyBorder="1" applyAlignment="1" applyProtection="1">
      <alignment horizontal="center"/>
      <protection locked="0"/>
    </xf>
    <xf numFmtId="0" fontId="10" fillId="0" borderId="33" xfId="46" applyFont="1" applyFill="1" applyBorder="1" applyAlignment="1">
      <alignment horizontal="center" vertical="center"/>
      <protection/>
    </xf>
    <xf numFmtId="0" fontId="6" fillId="0" borderId="28" xfId="46" applyFont="1" applyFill="1" applyBorder="1" applyAlignment="1">
      <alignment vertical="center"/>
      <protection/>
    </xf>
    <xf numFmtId="0" fontId="6" fillId="0" borderId="34" xfId="46" applyFont="1" applyFill="1" applyBorder="1" applyAlignment="1">
      <alignment vertical="center"/>
      <protection/>
    </xf>
    <xf numFmtId="0" fontId="6" fillId="0" borderId="35" xfId="46" applyFont="1" applyFill="1" applyBorder="1" applyAlignment="1">
      <alignment vertical="center"/>
      <protection/>
    </xf>
    <xf numFmtId="0" fontId="10" fillId="0" borderId="28" xfId="46" applyFont="1" applyFill="1" applyBorder="1" applyAlignment="1">
      <alignment horizontal="center" vertical="center"/>
      <protection/>
    </xf>
    <xf numFmtId="1" fontId="14" fillId="0" borderId="0" xfId="46" applyNumberFormat="1" applyFont="1" applyFill="1" applyAlignment="1">
      <alignment horizontal="center"/>
      <protection/>
    </xf>
    <xf numFmtId="1" fontId="6" fillId="0" borderId="0" xfId="46" applyNumberFormat="1" applyFont="1" applyFill="1" applyAlignment="1">
      <alignment horizontal="center"/>
      <protection/>
    </xf>
    <xf numFmtId="1" fontId="6" fillId="0" borderId="0" xfId="46" applyNumberFormat="1" applyFill="1" applyAlignment="1">
      <alignment horizontal="center"/>
      <protection/>
    </xf>
    <xf numFmtId="1" fontId="9" fillId="0" borderId="0" xfId="46" applyNumberFormat="1" applyFont="1" applyFill="1" applyBorder="1" applyAlignment="1">
      <alignment horizontal="center"/>
      <protection/>
    </xf>
    <xf numFmtId="1" fontId="7" fillId="0" borderId="36" xfId="46" applyNumberFormat="1" applyFont="1" applyBorder="1" applyAlignment="1">
      <alignment horizontal="center"/>
      <protection/>
    </xf>
    <xf numFmtId="1" fontId="10" fillId="0" borderId="24" xfId="46" applyNumberFormat="1" applyFont="1" applyFill="1" applyBorder="1" applyAlignment="1">
      <alignment horizontal="center" vertical="center" wrapText="1"/>
      <protection/>
    </xf>
    <xf numFmtId="1" fontId="10" fillId="0" borderId="24" xfId="46" applyNumberFormat="1" applyFont="1" applyFill="1" applyBorder="1" applyAlignment="1">
      <alignment horizontal="center"/>
      <protection/>
    </xf>
    <xf numFmtId="1" fontId="10" fillId="0" borderId="24" xfId="46" applyNumberFormat="1" applyFont="1" applyFill="1" applyBorder="1" applyAlignment="1">
      <alignment horizontal="center" wrapText="1"/>
      <protection/>
    </xf>
    <xf numFmtId="1" fontId="6" fillId="0" borderId="20" xfId="46" applyNumberFormat="1" applyFont="1" applyFill="1" applyBorder="1" applyAlignment="1">
      <alignment horizontal="center"/>
      <protection/>
    </xf>
    <xf numFmtId="1" fontId="6" fillId="0" borderId="25" xfId="46" applyNumberFormat="1" applyFont="1" applyFill="1" applyBorder="1" applyAlignment="1">
      <alignment horizontal="center"/>
      <protection/>
    </xf>
    <xf numFmtId="1" fontId="6" fillId="0" borderId="24" xfId="46" applyNumberFormat="1" applyFont="1" applyFill="1" applyBorder="1" applyAlignment="1" applyProtection="1">
      <alignment horizontal="center"/>
      <protection locked="0"/>
    </xf>
    <xf numFmtId="1" fontId="11" fillId="0" borderId="23" xfId="46" applyNumberFormat="1" applyFont="1" applyFill="1" applyBorder="1" applyAlignment="1">
      <alignment horizontal="center"/>
      <protection/>
    </xf>
    <xf numFmtId="1" fontId="6" fillId="0" borderId="23" xfId="46" applyNumberFormat="1" applyFont="1" applyFill="1" applyBorder="1" applyAlignment="1">
      <alignment horizontal="center"/>
      <protection/>
    </xf>
    <xf numFmtId="1" fontId="6" fillId="0" borderId="24" xfId="46" applyNumberFormat="1" applyFont="1" applyFill="1" applyBorder="1" applyAlignment="1">
      <alignment horizontal="center"/>
      <protection/>
    </xf>
    <xf numFmtId="1" fontId="11" fillId="0" borderId="24" xfId="46" applyNumberFormat="1" applyFont="1" applyFill="1" applyBorder="1" applyAlignment="1">
      <alignment horizontal="center"/>
      <protection/>
    </xf>
    <xf numFmtId="1" fontId="6" fillId="0" borderId="0" xfId="46" applyNumberFormat="1" applyFont="1" applyFill="1" applyBorder="1" applyAlignment="1">
      <alignment horizontal="center"/>
      <protection/>
    </xf>
    <xf numFmtId="1" fontId="10" fillId="0" borderId="26" xfId="46" applyNumberFormat="1" applyFont="1" applyFill="1" applyBorder="1" applyAlignment="1">
      <alignment horizontal="center"/>
      <protection/>
    </xf>
    <xf numFmtId="1" fontId="10" fillId="0" borderId="37" xfId="46" applyNumberFormat="1" applyFont="1" applyFill="1" applyBorder="1" applyAlignment="1">
      <alignment horizontal="center"/>
      <protection/>
    </xf>
    <xf numFmtId="1" fontId="6" fillId="0" borderId="26" xfId="46" applyNumberFormat="1" applyFont="1" applyFill="1" applyBorder="1" applyAlignment="1">
      <alignment horizontal="center"/>
      <protection/>
    </xf>
    <xf numFmtId="1" fontId="6" fillId="0" borderId="31" xfId="46" applyNumberFormat="1" applyFont="1" applyFill="1" applyBorder="1" applyAlignment="1">
      <alignment horizontal="center"/>
      <protection/>
    </xf>
    <xf numFmtId="1" fontId="6" fillId="0" borderId="38" xfId="46" applyNumberFormat="1" applyFont="1" applyFill="1" applyBorder="1" applyAlignment="1">
      <alignment horizontal="center"/>
      <protection/>
    </xf>
    <xf numFmtId="1" fontId="6" fillId="0" borderId="39" xfId="46" applyNumberFormat="1" applyFont="1" applyFill="1" applyBorder="1" applyAlignment="1">
      <alignment horizontal="center"/>
      <protection/>
    </xf>
    <xf numFmtId="1" fontId="10" fillId="0" borderId="40" xfId="46" applyNumberFormat="1" applyFont="1" applyFill="1" applyBorder="1" applyAlignment="1">
      <alignment horizontal="center"/>
      <protection/>
    </xf>
    <xf numFmtId="1" fontId="6" fillId="0" borderId="41" xfId="46" applyNumberFormat="1" applyFont="1" applyFill="1" applyBorder="1" applyAlignment="1">
      <alignment horizontal="center"/>
      <protection/>
    </xf>
    <xf numFmtId="1" fontId="10" fillId="0" borderId="42" xfId="46" applyNumberFormat="1" applyFont="1" applyFill="1" applyBorder="1" applyAlignment="1">
      <alignment horizontal="center"/>
      <protection/>
    </xf>
    <xf numFmtId="1" fontId="10" fillId="0" borderId="0" xfId="46" applyNumberFormat="1" applyFont="1" applyFill="1" applyBorder="1" applyAlignment="1">
      <alignment horizontal="center"/>
      <protection/>
    </xf>
    <xf numFmtId="1" fontId="10" fillId="0" borderId="16" xfId="46" applyNumberFormat="1" applyFont="1" applyFill="1" applyBorder="1" applyAlignment="1">
      <alignment horizontal="center"/>
      <protection/>
    </xf>
    <xf numFmtId="1" fontId="6" fillId="0" borderId="43" xfId="46" applyNumberFormat="1" applyFont="1" applyFill="1" applyBorder="1" applyAlignment="1">
      <alignment vertical="center"/>
      <protection/>
    </xf>
    <xf numFmtId="1" fontId="10" fillId="0" borderId="36" xfId="46" applyNumberFormat="1" applyFont="1" applyFill="1" applyBorder="1" applyAlignment="1">
      <alignment horizontal="center" wrapText="1"/>
      <protection/>
    </xf>
    <xf numFmtId="1" fontId="10" fillId="0" borderId="30" xfId="46" applyNumberFormat="1" applyFont="1" applyFill="1" applyBorder="1" applyAlignment="1">
      <alignment horizontal="center" wrapText="1"/>
      <protection/>
    </xf>
    <xf numFmtId="1" fontId="6" fillId="0" borderId="44" xfId="46" applyNumberFormat="1" applyFont="1" applyFill="1" applyBorder="1" applyAlignment="1">
      <alignment vertical="center"/>
      <protection/>
    </xf>
    <xf numFmtId="1" fontId="6" fillId="0" borderId="36" xfId="46" applyNumberFormat="1" applyFont="1" applyFill="1" applyBorder="1" applyAlignment="1">
      <alignment horizontal="center"/>
      <protection/>
    </xf>
    <xf numFmtId="1" fontId="10" fillId="0" borderId="36" xfId="46" applyNumberFormat="1" applyFont="1" applyFill="1" applyBorder="1" applyAlignment="1">
      <alignment horizontal="center"/>
      <protection/>
    </xf>
    <xf numFmtId="1" fontId="6" fillId="0" borderId="0" xfId="46" applyNumberFormat="1" applyFont="1" applyFill="1" applyBorder="1" applyAlignment="1">
      <alignment horizontal="center" vertical="center"/>
      <protection/>
    </xf>
    <xf numFmtId="1" fontId="6" fillId="0" borderId="37" xfId="46" applyNumberFormat="1" applyFont="1" applyFill="1" applyBorder="1" applyAlignment="1">
      <alignment horizontal="center"/>
      <protection/>
    </xf>
    <xf numFmtId="1" fontId="6" fillId="0" borderId="22" xfId="46" applyNumberFormat="1" applyFont="1" applyFill="1" applyBorder="1" applyAlignment="1">
      <alignment horizontal="center"/>
      <protection/>
    </xf>
    <xf numFmtId="1" fontId="10" fillId="0" borderId="22" xfId="46" applyNumberFormat="1" applyFont="1" applyFill="1" applyBorder="1" applyAlignment="1">
      <alignment horizontal="center"/>
      <protection/>
    </xf>
    <xf numFmtId="1" fontId="10" fillId="0" borderId="21" xfId="46" applyNumberFormat="1" applyFont="1" applyFill="1" applyBorder="1" applyAlignment="1">
      <alignment horizontal="center"/>
      <protection/>
    </xf>
    <xf numFmtId="1" fontId="6" fillId="0" borderId="13" xfId="46" applyNumberFormat="1" applyFont="1" applyFill="1" applyBorder="1" applyAlignment="1">
      <alignment horizontal="center"/>
      <protection/>
    </xf>
    <xf numFmtId="1" fontId="10" fillId="0" borderId="13" xfId="46" applyNumberFormat="1" applyFont="1" applyFill="1" applyBorder="1" applyAlignment="1">
      <alignment horizontal="center"/>
      <protection/>
    </xf>
    <xf numFmtId="1" fontId="6" fillId="0" borderId="18" xfId="46" applyNumberFormat="1" applyFont="1" applyFill="1" applyBorder="1" applyAlignment="1">
      <alignment horizontal="center"/>
      <protection/>
    </xf>
    <xf numFmtId="1" fontId="10" fillId="0" borderId="18" xfId="46" applyNumberFormat="1" applyFont="1" applyFill="1" applyBorder="1" applyAlignment="1">
      <alignment horizontal="center"/>
      <protection/>
    </xf>
    <xf numFmtId="1" fontId="14" fillId="0" borderId="0" xfId="46" applyNumberFormat="1" applyFont="1" applyFill="1" applyBorder="1" applyAlignment="1">
      <alignment horizontal="center"/>
      <protection/>
    </xf>
    <xf numFmtId="1" fontId="6" fillId="0" borderId="0" xfId="46" applyNumberFormat="1" applyFill="1" applyBorder="1" applyAlignment="1">
      <alignment horizontal="center"/>
      <protection/>
    </xf>
    <xf numFmtId="1" fontId="14" fillId="33" borderId="0" xfId="46" applyNumberFormat="1" applyFont="1" applyFill="1" applyBorder="1" applyAlignment="1">
      <alignment horizontal="center"/>
      <protection/>
    </xf>
    <xf numFmtId="1" fontId="6" fillId="33" borderId="0" xfId="46" applyNumberFormat="1" applyFont="1" applyFill="1" applyBorder="1" applyAlignment="1">
      <alignment horizontal="center"/>
      <protection/>
    </xf>
    <xf numFmtId="1" fontId="6" fillId="33" borderId="0" xfId="46" applyNumberFormat="1" applyFill="1" applyBorder="1" applyAlignment="1">
      <alignment horizontal="center"/>
      <protection/>
    </xf>
    <xf numFmtId="1" fontId="14" fillId="34" borderId="0" xfId="46" applyNumberFormat="1" applyFont="1" applyFill="1" applyBorder="1" applyAlignment="1">
      <alignment horizontal="center"/>
      <protection/>
    </xf>
    <xf numFmtId="1" fontId="6" fillId="34" borderId="0" xfId="46" applyNumberFormat="1" applyFont="1" applyFill="1" applyBorder="1" applyAlignment="1">
      <alignment horizontal="center"/>
      <protection/>
    </xf>
    <xf numFmtId="1" fontId="6" fillId="34" borderId="0" xfId="46" applyNumberFormat="1" applyFill="1" applyBorder="1" applyAlignment="1">
      <alignment horizontal="center"/>
      <protection/>
    </xf>
    <xf numFmtId="1" fontId="6" fillId="34" borderId="24" xfId="46" applyNumberFormat="1" applyFont="1" applyFill="1" applyBorder="1" applyAlignment="1">
      <alignment horizontal="center"/>
      <protection/>
    </xf>
    <xf numFmtId="1" fontId="6" fillId="34" borderId="23" xfId="46" applyNumberFormat="1" applyFont="1" applyFill="1" applyBorder="1" applyAlignment="1">
      <alignment horizontal="center"/>
      <protection/>
    </xf>
    <xf numFmtId="1" fontId="6" fillId="34" borderId="45" xfId="46" applyNumberFormat="1" applyFont="1" applyFill="1" applyBorder="1" applyAlignment="1">
      <alignment horizontal="center"/>
      <protection/>
    </xf>
    <xf numFmtId="1" fontId="6" fillId="0" borderId="45" xfId="46" applyNumberFormat="1" applyFont="1" applyFill="1" applyBorder="1" applyAlignment="1">
      <alignment horizontal="center"/>
      <protection/>
    </xf>
    <xf numFmtId="1" fontId="14" fillId="0" borderId="0" xfId="46" applyNumberFormat="1" applyFont="1" applyBorder="1" applyAlignment="1">
      <alignment horizontal="center"/>
      <protection/>
    </xf>
    <xf numFmtId="1" fontId="6" fillId="0" borderId="0" xfId="46" applyNumberFormat="1" applyFont="1" applyBorder="1" applyAlignment="1">
      <alignment horizontal="center"/>
      <protection/>
    </xf>
    <xf numFmtId="1" fontId="6" fillId="0" borderId="0" xfId="46" applyNumberFormat="1" applyBorder="1" applyAlignment="1">
      <alignment horizontal="center"/>
      <protection/>
    </xf>
    <xf numFmtId="1" fontId="14" fillId="0" borderId="0" xfId="46" applyNumberFormat="1" applyFont="1" applyAlignment="1">
      <alignment horizontal="center"/>
      <protection/>
    </xf>
    <xf numFmtId="1" fontId="6" fillId="0" borderId="0" xfId="46" applyNumberFormat="1" applyFont="1" applyAlignment="1">
      <alignment horizontal="center"/>
      <protection/>
    </xf>
    <xf numFmtId="1" fontId="6" fillId="0" borderId="0" xfId="46" applyNumberFormat="1" applyAlignment="1">
      <alignment horizontal="center"/>
      <protection/>
    </xf>
    <xf numFmtId="0" fontId="0" fillId="0" borderId="15" xfId="0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20" fillId="0" borderId="0" xfId="49">
      <alignment/>
      <protection/>
    </xf>
    <xf numFmtId="181" fontId="20" fillId="0" borderId="0" xfId="49" applyNumberFormat="1" applyFont="1" applyAlignment="1">
      <alignment/>
      <protection/>
    </xf>
    <xf numFmtId="49" fontId="22" fillId="0" borderId="0" xfId="49" applyNumberFormat="1" applyFont="1" applyAlignment="1">
      <alignment/>
      <protection/>
    </xf>
    <xf numFmtId="184" fontId="22" fillId="0" borderId="0" xfId="49" applyNumberFormat="1" applyFont="1" applyFill="1" applyBorder="1" applyAlignment="1">
      <alignment/>
      <protection/>
    </xf>
    <xf numFmtId="185" fontId="22" fillId="0" borderId="0" xfId="49" applyNumberFormat="1" applyFont="1" applyAlignment="1">
      <alignment/>
      <protection/>
    </xf>
    <xf numFmtId="182" fontId="22" fillId="0" borderId="0" xfId="49" applyNumberFormat="1" applyFont="1" applyAlignment="1">
      <alignment/>
      <protection/>
    </xf>
    <xf numFmtId="186" fontId="22" fillId="0" borderId="0" xfId="49" applyNumberFormat="1" applyFont="1" applyAlignment="1">
      <alignment/>
      <protection/>
    </xf>
    <xf numFmtId="181" fontId="22" fillId="0" borderId="0" xfId="49" applyNumberFormat="1" applyFont="1" applyAlignment="1">
      <alignment/>
      <protection/>
    </xf>
    <xf numFmtId="0" fontId="25" fillId="0" borderId="0" xfId="49" applyFont="1">
      <alignment/>
      <protection/>
    </xf>
    <xf numFmtId="49" fontId="23" fillId="0" borderId="35" xfId="49" applyNumberFormat="1" applyFont="1" applyBorder="1" applyAlignment="1">
      <alignment horizontal="center"/>
      <protection/>
    </xf>
    <xf numFmtId="0" fontId="23" fillId="0" borderId="35" xfId="49" applyNumberFormat="1" applyFont="1" applyBorder="1" applyAlignment="1">
      <alignment horizontal="center"/>
      <protection/>
    </xf>
    <xf numFmtId="49" fontId="23" fillId="0" borderId="0" xfId="49" applyNumberFormat="1" applyFont="1" applyAlignment="1">
      <alignment horizontal="right"/>
      <protection/>
    </xf>
    <xf numFmtId="49" fontId="23" fillId="0" borderId="0" xfId="49" applyNumberFormat="1" applyFont="1" applyAlignment="1">
      <alignment horizontal="center"/>
      <protection/>
    </xf>
    <xf numFmtId="49" fontId="23" fillId="0" borderId="0" xfId="49" applyNumberFormat="1" applyFont="1" applyAlignment="1">
      <alignment horizontal="left"/>
      <protection/>
    </xf>
    <xf numFmtId="0" fontId="23" fillId="0" borderId="0" xfId="49" applyNumberFormat="1" applyFont="1" applyAlignment="1">
      <alignment horizontal="left" wrapText="1"/>
      <protection/>
    </xf>
    <xf numFmtId="0" fontId="24" fillId="0" borderId="0" xfId="49" applyFont="1">
      <alignment/>
      <protection/>
    </xf>
    <xf numFmtId="181" fontId="24" fillId="0" borderId="0" xfId="49" applyNumberFormat="1" applyFont="1" applyAlignment="1">
      <alignment/>
      <protection/>
    </xf>
    <xf numFmtId="49" fontId="24" fillId="0" borderId="0" xfId="49" applyNumberFormat="1" applyFont="1" applyAlignment="1">
      <alignment horizontal="center"/>
      <protection/>
    </xf>
    <xf numFmtId="0" fontId="24" fillId="0" borderId="0" xfId="49" applyNumberFormat="1" applyFont="1" applyAlignment="1">
      <alignment horizontal="left"/>
      <protection/>
    </xf>
    <xf numFmtId="184" fontId="24" fillId="0" borderId="0" xfId="49" applyNumberFormat="1" applyFont="1" applyFill="1" applyBorder="1" applyAlignment="1">
      <alignment/>
      <protection/>
    </xf>
    <xf numFmtId="185" fontId="24" fillId="0" borderId="0" xfId="49" applyNumberFormat="1" applyFont="1" applyAlignment="1">
      <alignment/>
      <protection/>
    </xf>
    <xf numFmtId="182" fontId="24" fillId="0" borderId="0" xfId="49" applyNumberFormat="1" applyFont="1" applyAlignment="1">
      <alignment/>
      <protection/>
    </xf>
    <xf numFmtId="186" fontId="24" fillId="0" borderId="0" xfId="49" applyNumberFormat="1" applyFont="1" applyAlignment="1">
      <alignment/>
      <protection/>
    </xf>
    <xf numFmtId="183" fontId="24" fillId="0" borderId="0" xfId="49" applyNumberFormat="1" applyFont="1" applyAlignment="1">
      <alignment/>
      <protection/>
    </xf>
    <xf numFmtId="187" fontId="26" fillId="0" borderId="0" xfId="49" applyNumberFormat="1" applyFont="1" applyAlignment="1">
      <alignment/>
      <protection/>
    </xf>
    <xf numFmtId="49" fontId="24" fillId="0" borderId="0" xfId="49" applyNumberFormat="1" applyFont="1" applyAlignment="1">
      <alignment horizontal="left"/>
      <protection/>
    </xf>
    <xf numFmtId="0" fontId="23" fillId="0" borderId="0" xfId="49" applyFont="1">
      <alignment/>
      <protection/>
    </xf>
    <xf numFmtId="181" fontId="23" fillId="0" borderId="0" xfId="49" applyNumberFormat="1" applyFont="1" applyAlignment="1">
      <alignment/>
      <protection/>
    </xf>
    <xf numFmtId="0" fontId="23" fillId="0" borderId="0" xfId="49" applyNumberFormat="1" applyFont="1" applyAlignment="1">
      <alignment horizontal="left"/>
      <protection/>
    </xf>
    <xf numFmtId="184" fontId="23" fillId="0" borderId="0" xfId="49" applyNumberFormat="1" applyFont="1" applyFill="1" applyBorder="1" applyAlignment="1">
      <alignment/>
      <protection/>
    </xf>
    <xf numFmtId="185" fontId="23" fillId="0" borderId="0" xfId="49" applyNumberFormat="1" applyFont="1" applyAlignment="1">
      <alignment/>
      <protection/>
    </xf>
    <xf numFmtId="182" fontId="23" fillId="0" borderId="0" xfId="49" applyNumberFormat="1" applyFont="1" applyAlignment="1">
      <alignment/>
      <protection/>
    </xf>
    <xf numFmtId="186" fontId="23" fillId="0" borderId="0" xfId="49" applyNumberFormat="1" applyFont="1" applyAlignment="1">
      <alignment/>
      <protection/>
    </xf>
    <xf numFmtId="183" fontId="23" fillId="0" borderId="0" xfId="49" applyNumberFormat="1" applyFont="1" applyAlignment="1">
      <alignment/>
      <protection/>
    </xf>
    <xf numFmtId="187" fontId="27" fillId="0" borderId="0" xfId="49" applyNumberFormat="1" applyFont="1" applyAlignment="1">
      <alignment/>
      <protection/>
    </xf>
    <xf numFmtId="0" fontId="21" fillId="0" borderId="0" xfId="49" applyFont="1">
      <alignment/>
      <protection/>
    </xf>
    <xf numFmtId="181" fontId="28" fillId="0" borderId="46" xfId="49" applyNumberFormat="1" applyFont="1" applyBorder="1" applyAlignment="1">
      <alignment horizontal="right" vertical="top"/>
      <protection/>
    </xf>
    <xf numFmtId="49" fontId="28" fillId="0" borderId="46" xfId="49" applyNumberFormat="1" applyFont="1" applyBorder="1" applyAlignment="1">
      <alignment horizontal="center" vertical="top"/>
      <protection/>
    </xf>
    <xf numFmtId="49" fontId="28" fillId="0" borderId="46" xfId="49" applyNumberFormat="1" applyFont="1" applyBorder="1" applyAlignment="1">
      <alignment horizontal="left" vertical="top"/>
      <protection/>
    </xf>
    <xf numFmtId="0" fontId="28" fillId="0" borderId="46" xfId="49" applyNumberFormat="1" applyFont="1" applyBorder="1" applyAlignment="1">
      <alignment horizontal="left" vertical="top" wrapText="1"/>
      <protection/>
    </xf>
    <xf numFmtId="184" fontId="36" fillId="0" borderId="46" xfId="49" applyNumberFormat="1" applyFont="1" applyFill="1" applyBorder="1" applyAlignment="1">
      <alignment horizontal="right" vertical="top"/>
      <protection/>
    </xf>
    <xf numFmtId="183" fontId="28" fillId="0" borderId="46" xfId="49" applyNumberFormat="1" applyFont="1" applyBorder="1" applyAlignment="1">
      <alignment horizontal="right" vertical="top"/>
      <protection/>
    </xf>
    <xf numFmtId="185" fontId="28" fillId="0" borderId="46" xfId="49" applyNumberFormat="1" applyFont="1" applyBorder="1" applyAlignment="1">
      <alignment horizontal="right" vertical="top"/>
      <protection/>
    </xf>
    <xf numFmtId="182" fontId="28" fillId="0" borderId="46" xfId="49" applyNumberFormat="1" applyFont="1" applyBorder="1" applyAlignment="1">
      <alignment horizontal="right" vertical="top"/>
      <protection/>
    </xf>
    <xf numFmtId="186" fontId="28" fillId="0" borderId="46" xfId="49" applyNumberFormat="1" applyFont="1" applyBorder="1" applyAlignment="1">
      <alignment horizontal="right" vertical="top"/>
      <protection/>
    </xf>
    <xf numFmtId="0" fontId="29" fillId="0" borderId="0" xfId="49" applyFont="1" applyAlignment="1">
      <alignment horizontal="center" vertical="center"/>
      <protection/>
    </xf>
    <xf numFmtId="181" fontId="29" fillId="0" borderId="0" xfId="49" applyNumberFormat="1" applyFont="1" applyAlignment="1">
      <alignment horizontal="center" vertical="center"/>
      <protection/>
    </xf>
    <xf numFmtId="49" fontId="29" fillId="0" borderId="0" xfId="49" applyNumberFormat="1" applyFont="1" applyAlignment="1">
      <alignment horizontal="center" vertical="center"/>
      <protection/>
    </xf>
    <xf numFmtId="49" fontId="29" fillId="0" borderId="0" xfId="49" applyNumberFormat="1" applyFont="1" applyAlignment="1">
      <alignment horizontal="center" vertical="center" wrapText="1"/>
      <protection/>
    </xf>
    <xf numFmtId="184" fontId="29" fillId="0" borderId="0" xfId="49" applyNumberFormat="1" applyFont="1" applyFill="1" applyBorder="1" applyAlignment="1">
      <alignment horizontal="center" vertical="center"/>
      <protection/>
    </xf>
    <xf numFmtId="185" fontId="29" fillId="0" borderId="0" xfId="49" applyNumberFormat="1" applyFont="1" applyAlignment="1">
      <alignment horizontal="center" vertical="center"/>
      <protection/>
    </xf>
    <xf numFmtId="182" fontId="29" fillId="0" borderId="0" xfId="49" applyNumberFormat="1" applyFont="1" applyAlignment="1">
      <alignment horizontal="center" vertical="center"/>
      <protection/>
    </xf>
    <xf numFmtId="186" fontId="29" fillId="0" borderId="0" xfId="49" applyNumberFormat="1" applyFont="1" applyAlignment="1">
      <alignment horizontal="center" vertical="center"/>
      <protection/>
    </xf>
    <xf numFmtId="187" fontId="29" fillId="0" borderId="0" xfId="49" applyNumberFormat="1" applyFont="1" applyAlignment="1">
      <alignment horizontal="center" vertical="center"/>
      <protection/>
    </xf>
    <xf numFmtId="181" fontId="30" fillId="0" borderId="0" xfId="49" applyNumberFormat="1" applyFont="1" applyAlignment="1">
      <alignment horizontal="right" vertical="top"/>
      <protection/>
    </xf>
    <xf numFmtId="49" fontId="30" fillId="0" borderId="0" xfId="49" applyNumberFormat="1" applyFont="1" applyAlignment="1">
      <alignment horizontal="center" vertical="top"/>
      <protection/>
    </xf>
    <xf numFmtId="49" fontId="30" fillId="0" borderId="0" xfId="49" applyNumberFormat="1" applyFont="1" applyAlignment="1">
      <alignment horizontal="left" vertical="top"/>
      <protection/>
    </xf>
    <xf numFmtId="49" fontId="30" fillId="0" borderId="0" xfId="49" applyNumberFormat="1" applyFont="1" applyAlignment="1">
      <alignment horizontal="left" vertical="top" wrapText="1"/>
      <protection/>
    </xf>
    <xf numFmtId="184" fontId="37" fillId="0" borderId="0" xfId="49" applyNumberFormat="1" applyFont="1" applyFill="1" applyBorder="1" applyAlignment="1">
      <alignment horizontal="right" vertical="top"/>
      <protection/>
    </xf>
    <xf numFmtId="185" fontId="30" fillId="0" borderId="0" xfId="49" applyNumberFormat="1" applyFont="1" applyAlignment="1">
      <alignment horizontal="right" vertical="top"/>
      <protection/>
    </xf>
    <xf numFmtId="182" fontId="30" fillId="0" borderId="0" xfId="49" applyNumberFormat="1" applyFont="1" applyAlignment="1">
      <alignment horizontal="right" vertical="top"/>
      <protection/>
    </xf>
    <xf numFmtId="186" fontId="30" fillId="0" borderId="0" xfId="49" applyNumberFormat="1" applyFont="1" applyAlignment="1">
      <alignment horizontal="right" vertical="top"/>
      <protection/>
    </xf>
    <xf numFmtId="49" fontId="32" fillId="0" borderId="0" xfId="46" applyNumberFormat="1" applyFont="1" applyFill="1">
      <alignment/>
      <protection/>
    </xf>
    <xf numFmtId="164" fontId="0" fillId="0" borderId="14" xfId="0" applyNumberFormat="1" applyFill="1" applyBorder="1" applyAlignment="1">
      <alignment horizontal="center"/>
    </xf>
    <xf numFmtId="49" fontId="17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7" fillId="0" borderId="0" xfId="0" applyFont="1" applyFill="1" applyAlignment="1">
      <alignment horizontal="right"/>
    </xf>
    <xf numFmtId="0" fontId="18" fillId="0" borderId="0" xfId="0" applyFont="1" applyFill="1" applyAlignment="1">
      <alignment horizontal="justify"/>
    </xf>
    <xf numFmtId="49" fontId="8" fillId="0" borderId="0" xfId="0" applyNumberFormat="1" applyFont="1" applyFill="1" applyBorder="1" applyAlignment="1">
      <alignment horizontal="left"/>
    </xf>
    <xf numFmtId="171" fontId="8" fillId="0" borderId="0" xfId="0" applyNumberFormat="1" applyFont="1" applyFill="1" applyBorder="1" applyAlignment="1">
      <alignment horizontal="right"/>
    </xf>
    <xf numFmtId="172" fontId="8" fillId="0" borderId="0" xfId="0" applyNumberFormat="1" applyFont="1" applyFill="1" applyAlignment="1" quotePrefix="1">
      <alignment horizontal="right"/>
    </xf>
    <xf numFmtId="49" fontId="18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 horizontal="right"/>
    </xf>
    <xf numFmtId="49" fontId="18" fillId="0" borderId="0" xfId="0" applyNumberFormat="1" applyFont="1" applyFill="1" applyAlignment="1">
      <alignment horizontal="left"/>
    </xf>
    <xf numFmtId="190" fontId="17" fillId="0" borderId="0" xfId="0" applyNumberFormat="1" applyFont="1" applyFill="1" applyAlignment="1">
      <alignment horizontal="right"/>
    </xf>
    <xf numFmtId="173" fontId="8" fillId="0" borderId="0" xfId="0" applyNumberFormat="1" applyFont="1" applyFill="1" applyAlignment="1" quotePrefix="1">
      <alignment horizontal="right"/>
    </xf>
    <xf numFmtId="174" fontId="17" fillId="0" borderId="0" xfId="0" applyNumberFormat="1" applyFont="1" applyFill="1" applyAlignment="1">
      <alignment horizontal="right"/>
    </xf>
    <xf numFmtId="3" fontId="17" fillId="0" borderId="0" xfId="0" applyNumberFormat="1" applyFont="1" applyFill="1" applyAlignment="1" quotePrefix="1">
      <alignment horizontal="right"/>
    </xf>
    <xf numFmtId="3" fontId="18" fillId="0" borderId="0" xfId="0" applyNumberFormat="1" applyFont="1" applyFill="1" applyAlignment="1">
      <alignment horizontal="left"/>
    </xf>
    <xf numFmtId="10" fontId="18" fillId="0" borderId="0" xfId="0" applyNumberFormat="1" applyFont="1" applyFill="1" applyAlignment="1">
      <alignment horizontal="right"/>
    </xf>
    <xf numFmtId="49" fontId="17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3" fontId="17" fillId="0" borderId="0" xfId="0" applyNumberFormat="1" applyFont="1" applyFill="1" applyAlignment="1" quotePrefix="1">
      <alignment horizontal="right"/>
    </xf>
    <xf numFmtId="3" fontId="18" fillId="0" borderId="0" xfId="0" applyNumberFormat="1" applyFont="1" applyFill="1" applyAlignment="1">
      <alignment/>
    </xf>
    <xf numFmtId="0" fontId="17" fillId="0" borderId="0" xfId="0" applyFont="1" applyFill="1" applyAlignment="1">
      <alignment horizontal="justify"/>
    </xf>
    <xf numFmtId="49" fontId="8" fillId="0" borderId="0" xfId="0" applyNumberFormat="1" applyFont="1" applyFill="1" applyAlignment="1" quotePrefix="1">
      <alignment horizontal="left"/>
    </xf>
    <xf numFmtId="49" fontId="8" fillId="0" borderId="0" xfId="0" applyNumberFormat="1" applyFont="1" applyFill="1" applyAlignment="1" quotePrefix="1">
      <alignment horizontal="right"/>
    </xf>
    <xf numFmtId="171" fontId="8" fillId="0" borderId="0" xfId="0" applyNumberFormat="1" applyFont="1" applyFill="1" applyAlignment="1" quotePrefix="1">
      <alignment horizontal="right"/>
    </xf>
    <xf numFmtId="0" fontId="17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1" fontId="17" fillId="0" borderId="0" xfId="0" applyNumberFormat="1" applyFont="1" applyFill="1" applyAlignment="1">
      <alignment horizontal="right"/>
    </xf>
    <xf numFmtId="49" fontId="17" fillId="0" borderId="0" xfId="0" applyNumberFormat="1" applyFont="1" applyFill="1" applyAlignment="1">
      <alignment/>
    </xf>
    <xf numFmtId="49" fontId="17" fillId="0" borderId="35" xfId="0" applyNumberFormat="1" applyFont="1" applyFill="1" applyBorder="1" applyAlignment="1">
      <alignment horizontal="left"/>
    </xf>
    <xf numFmtId="49" fontId="17" fillId="0" borderId="35" xfId="0" applyNumberFormat="1" applyFont="1" applyFill="1" applyBorder="1" applyAlignment="1">
      <alignment horizontal="right"/>
    </xf>
    <xf numFmtId="49" fontId="18" fillId="0" borderId="35" xfId="0" applyNumberFormat="1" applyFont="1" applyFill="1" applyBorder="1" applyAlignment="1">
      <alignment horizontal="left"/>
    </xf>
    <xf numFmtId="0" fontId="18" fillId="0" borderId="35" xfId="0" applyFont="1" applyFill="1" applyBorder="1" applyAlignment="1">
      <alignment horizontal="left"/>
    </xf>
    <xf numFmtId="0" fontId="19" fillId="0" borderId="35" xfId="0" applyFont="1" applyFill="1" applyBorder="1" applyAlignment="1">
      <alignment/>
    </xf>
    <xf numFmtId="0" fontId="17" fillId="0" borderId="35" xfId="0" applyFont="1" applyFill="1" applyBorder="1" applyAlignment="1">
      <alignment horizontal="right"/>
    </xf>
    <xf numFmtId="3" fontId="72" fillId="0" borderId="0" xfId="0" applyNumberFormat="1" applyFont="1" applyFill="1" applyAlignment="1">
      <alignment horizontal="right"/>
    </xf>
    <xf numFmtId="3" fontId="17" fillId="0" borderId="0" xfId="0" applyNumberFormat="1" applyFont="1" applyFill="1" applyAlignment="1">
      <alignment horizontal="right"/>
    </xf>
    <xf numFmtId="0" fontId="10" fillId="0" borderId="39" xfId="46" applyFont="1" applyFill="1" applyBorder="1" applyAlignment="1">
      <alignment horizontal="center"/>
      <protection/>
    </xf>
    <xf numFmtId="0" fontId="6" fillId="0" borderId="41" xfId="46" applyFont="1" applyFill="1" applyBorder="1" applyAlignment="1">
      <alignment/>
      <protection/>
    </xf>
    <xf numFmtId="0" fontId="6" fillId="0" borderId="47" xfId="46" applyFont="1" applyFill="1" applyBorder="1" applyAlignment="1">
      <alignment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Poznámka" xfId="50"/>
    <cellStyle name="Percent" xfId="51"/>
    <cellStyle name="procent 2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021Rozpo&#269;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o021V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-14027-1%20%20-%20%20KARLOVY%20VARY,%20V&#344;&#205;DELN&#205;%20ULICE%20-%20REKONSTRUKCE%20ARMATURN&#205;%20&#352;ACHTY%20TERMOMINER&#205;LN&#205;%20VODA%20-%20S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Zakazk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VV"/>
      <sheetName val="Rekapitulace"/>
      <sheetName val="VV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Zakazk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showZeros="0" tabSelected="1" zoomScale="80" zoomScaleNormal="80" zoomScalePageLayoutView="40" workbookViewId="0" topLeftCell="A79">
      <selection activeCell="A102" sqref="A102"/>
    </sheetView>
  </sheetViews>
  <sheetFormatPr defaultColWidth="9.375" defaultRowHeight="12.75"/>
  <cols>
    <col min="1" max="1" width="13.50390625" style="302" customWidth="1"/>
    <col min="2" max="2" width="10.375" style="312" customWidth="1"/>
    <col min="3" max="3" width="38.375" style="313" customWidth="1"/>
    <col min="4" max="4" width="12.50390625" style="305" customWidth="1"/>
    <col min="5" max="5" width="12.625" style="306" customWidth="1"/>
    <col min="6" max="6" width="17.625" style="93" customWidth="1"/>
    <col min="7" max="16384" width="9.375" style="307" customWidth="1"/>
  </cols>
  <sheetData>
    <row r="1" spans="2:3" ht="18">
      <c r="B1" s="303"/>
      <c r="C1" s="304" t="s">
        <v>42</v>
      </c>
    </row>
    <row r="2" spans="2:3" ht="18">
      <c r="B2" s="303"/>
      <c r="C2" s="304"/>
    </row>
    <row r="3" spans="1:3" ht="18">
      <c r="A3" s="89"/>
      <c r="B3" s="89"/>
      <c r="C3" s="308" t="s">
        <v>158</v>
      </c>
    </row>
    <row r="4" spans="1:3" ht="18">
      <c r="A4" s="89"/>
      <c r="B4" s="309"/>
      <c r="C4" s="308" t="s">
        <v>160</v>
      </c>
    </row>
    <row r="5" spans="1:3" ht="18">
      <c r="A5" s="89"/>
      <c r="B5" s="309"/>
      <c r="C5" s="308"/>
    </row>
    <row r="6" spans="1:6" ht="18">
      <c r="A6" s="304"/>
      <c r="B6" s="310">
        <f>B4</f>
        <v>0</v>
      </c>
      <c r="C6" s="304" t="s">
        <v>114</v>
      </c>
      <c r="F6" s="307"/>
    </row>
    <row r="7" spans="1:6" ht="18">
      <c r="A7" s="304"/>
      <c r="B7" s="303"/>
      <c r="C7" s="311"/>
      <c r="F7" s="307"/>
    </row>
    <row r="8" spans="1:6" ht="18">
      <c r="A8" s="304"/>
      <c r="B8" s="303"/>
      <c r="C8" s="311"/>
      <c r="F8" s="307"/>
    </row>
    <row r="9" spans="1:6" ht="18">
      <c r="A9" s="304"/>
      <c r="B9" s="303"/>
      <c r="C9" s="311" t="s">
        <v>212</v>
      </c>
      <c r="F9" s="93" t="s">
        <v>51</v>
      </c>
    </row>
    <row r="10" spans="1:6" ht="18">
      <c r="A10" s="304"/>
      <c r="B10" s="303"/>
      <c r="C10" s="311" t="s">
        <v>159</v>
      </c>
      <c r="F10" s="93" t="s">
        <v>51</v>
      </c>
    </row>
    <row r="11" spans="3:6" ht="18">
      <c r="C11" s="311" t="s">
        <v>224</v>
      </c>
      <c r="F11" s="93" t="s">
        <v>51</v>
      </c>
    </row>
    <row r="12" spans="5:6" ht="18">
      <c r="E12" s="306" t="s">
        <v>17</v>
      </c>
      <c r="F12" s="92" t="s">
        <v>51</v>
      </c>
    </row>
    <row r="13" spans="3:6" ht="18">
      <c r="C13" s="313" t="s">
        <v>223</v>
      </c>
      <c r="F13" s="339" t="s">
        <v>51</v>
      </c>
    </row>
    <row r="14" spans="3:6" ht="18">
      <c r="C14" s="311" t="s">
        <v>142</v>
      </c>
      <c r="F14" s="339" t="s">
        <v>51</v>
      </c>
    </row>
    <row r="15" spans="3:6" ht="18">
      <c r="C15" s="311"/>
      <c r="E15" s="314">
        <f>B6</f>
        <v>0</v>
      </c>
      <c r="F15" s="92"/>
    </row>
    <row r="16" spans="3:6" ht="18">
      <c r="C16" s="311"/>
      <c r="F16" s="92"/>
    </row>
    <row r="17" spans="3:6" ht="18">
      <c r="C17" s="311"/>
      <c r="F17" s="92"/>
    </row>
    <row r="18" spans="3:6" ht="18">
      <c r="C18" s="311"/>
      <c r="F18" s="92"/>
    </row>
    <row r="19" ht="18">
      <c r="F19" s="92"/>
    </row>
    <row r="20" spans="1:6" ht="18">
      <c r="A20" s="304"/>
      <c r="B20" s="315">
        <f>B4</f>
        <v>0</v>
      </c>
      <c r="C20" s="304" t="s">
        <v>216</v>
      </c>
      <c r="F20" s="307"/>
    </row>
    <row r="21" spans="1:6" ht="18">
      <c r="A21" s="304"/>
      <c r="B21" s="303"/>
      <c r="C21" s="311"/>
      <c r="F21" s="307"/>
    </row>
    <row r="22" spans="1:6" ht="18">
      <c r="A22" s="304"/>
      <c r="B22" s="303"/>
      <c r="C22" s="311"/>
      <c r="F22" s="91"/>
    </row>
    <row r="23" spans="1:6" ht="18">
      <c r="A23" s="304"/>
      <c r="B23" s="303"/>
      <c r="C23" s="311" t="s">
        <v>222</v>
      </c>
      <c r="F23" s="91"/>
    </row>
    <row r="24" spans="1:3" ht="18">
      <c r="A24" s="304"/>
      <c r="B24" s="303"/>
      <c r="C24" s="311" t="s">
        <v>200</v>
      </c>
    </row>
    <row r="25" spans="3:6" ht="18">
      <c r="C25" s="311" t="s">
        <v>143</v>
      </c>
      <c r="F25" s="93" t="s">
        <v>51</v>
      </c>
    </row>
    <row r="26" ht="18">
      <c r="F26" s="91"/>
    </row>
    <row r="27" spans="3:6" ht="18">
      <c r="C27" s="311"/>
      <c r="F27" s="91"/>
    </row>
    <row r="28" ht="18">
      <c r="F28" s="91"/>
    </row>
    <row r="29" spans="3:6" ht="18">
      <c r="C29" s="311"/>
      <c r="F29" s="91"/>
    </row>
    <row r="30" spans="3:6" ht="18">
      <c r="C30" s="311"/>
      <c r="E30" s="306" t="s">
        <v>17</v>
      </c>
      <c r="F30" s="92" t="s">
        <v>51</v>
      </c>
    </row>
    <row r="31" ht="18">
      <c r="C31" s="311"/>
    </row>
    <row r="32" spans="3:6" ht="18">
      <c r="C32" s="311"/>
      <c r="E32" s="316">
        <f>B20</f>
        <v>0</v>
      </c>
      <c r="F32" s="92"/>
    </row>
    <row r="33" ht="18">
      <c r="C33" s="311"/>
    </row>
    <row r="34" spans="3:6" ht="18">
      <c r="C34" s="311"/>
      <c r="D34" s="306"/>
      <c r="E34" s="306" t="s">
        <v>144</v>
      </c>
      <c r="F34" s="92" t="s">
        <v>51</v>
      </c>
    </row>
    <row r="35" spans="3:6" ht="18">
      <c r="C35" s="311"/>
      <c r="D35" s="306"/>
      <c r="F35" s="317"/>
    </row>
    <row r="36" spans="3:6" ht="18">
      <c r="C36" s="311"/>
      <c r="D36" s="306"/>
      <c r="F36" s="317"/>
    </row>
    <row r="37" spans="3:6" ht="18">
      <c r="C37" s="311"/>
      <c r="D37" s="306"/>
      <c r="F37" s="317"/>
    </row>
    <row r="39" ht="18">
      <c r="A39" s="302" t="s">
        <v>43</v>
      </c>
    </row>
    <row r="40" spans="3:6" ht="18">
      <c r="C40" s="313" t="s">
        <v>44</v>
      </c>
      <c r="D40" s="318"/>
      <c r="E40" s="319"/>
      <c r="F40" s="93" t="s">
        <v>51</v>
      </c>
    </row>
    <row r="41" spans="3:6" ht="18">
      <c r="C41" s="313" t="s">
        <v>145</v>
      </c>
      <c r="D41" s="318"/>
      <c r="E41" s="319"/>
      <c r="F41" s="93" t="s">
        <v>51</v>
      </c>
    </row>
    <row r="42" spans="3:6" ht="18">
      <c r="C42" s="320" t="s">
        <v>14</v>
      </c>
      <c r="D42" s="321"/>
      <c r="E42" s="322"/>
      <c r="F42" s="323"/>
    </row>
    <row r="43" spans="3:6" ht="18">
      <c r="C43" s="320"/>
      <c r="D43" s="321"/>
      <c r="E43" s="322"/>
      <c r="F43" s="323"/>
    </row>
    <row r="44" spans="3:6" ht="18">
      <c r="C44" s="320"/>
      <c r="D44" s="321"/>
      <c r="E44" s="322"/>
      <c r="F44" s="323"/>
    </row>
    <row r="45" spans="5:6" ht="18">
      <c r="E45" s="322"/>
      <c r="F45" s="324"/>
    </row>
    <row r="46" spans="1:6" s="325" customFormat="1" ht="18">
      <c r="A46" s="302" t="s">
        <v>45</v>
      </c>
      <c r="B46" s="312"/>
      <c r="C46" s="302"/>
      <c r="D46" s="318"/>
      <c r="E46" s="319"/>
      <c r="F46" s="340" t="s">
        <v>51</v>
      </c>
    </row>
    <row r="47" spans="1:6" s="325" customFormat="1" ht="18">
      <c r="A47" s="302"/>
      <c r="B47" s="312"/>
      <c r="C47" s="302"/>
      <c r="D47" s="318"/>
      <c r="E47" s="319"/>
      <c r="F47" s="323"/>
    </row>
    <row r="48" spans="1:6" s="325" customFormat="1" ht="18">
      <c r="A48" s="302"/>
      <c r="B48" s="312"/>
      <c r="C48" s="302"/>
      <c r="D48" s="318"/>
      <c r="E48" s="319"/>
      <c r="F48" s="323"/>
    </row>
    <row r="49" spans="1:6" s="325" customFormat="1" ht="18">
      <c r="A49" s="302"/>
      <c r="B49" s="312"/>
      <c r="C49" s="302"/>
      <c r="D49" s="318"/>
      <c r="E49" s="319"/>
      <c r="F49" s="323"/>
    </row>
    <row r="50" spans="1:6" s="325" customFormat="1" ht="18">
      <c r="A50" s="302"/>
      <c r="B50" s="312"/>
      <c r="C50" s="302"/>
      <c r="D50" s="318"/>
      <c r="E50" s="319"/>
      <c r="F50" s="323"/>
    </row>
    <row r="51" spans="1:6" s="325" customFormat="1" ht="18">
      <c r="A51" s="302"/>
      <c r="B51" s="312"/>
      <c r="C51" s="302"/>
      <c r="D51" s="318"/>
      <c r="E51" s="319"/>
      <c r="F51" s="323"/>
    </row>
    <row r="52" spans="1:6" s="325" customFormat="1" ht="18">
      <c r="A52" s="302"/>
      <c r="B52" s="312"/>
      <c r="C52" s="302"/>
      <c r="D52" s="318"/>
      <c r="E52" s="319"/>
      <c r="F52" s="323"/>
    </row>
    <row r="53" spans="1:6" s="325" customFormat="1" ht="18">
      <c r="A53" s="302"/>
      <c r="B53" s="312"/>
      <c r="C53" s="302"/>
      <c r="D53" s="318"/>
      <c r="E53" s="319"/>
      <c r="F53" s="323"/>
    </row>
    <row r="54" spans="1:6" s="325" customFormat="1" ht="18">
      <c r="A54" s="302"/>
      <c r="B54" s="312"/>
      <c r="C54" s="302"/>
      <c r="D54" s="318"/>
      <c r="E54" s="319"/>
      <c r="F54" s="323"/>
    </row>
    <row r="55" spans="1:6" s="325" customFormat="1" ht="18">
      <c r="A55" s="302"/>
      <c r="B55" s="312"/>
      <c r="C55" s="302"/>
      <c r="D55" s="318"/>
      <c r="E55" s="319"/>
      <c r="F55" s="323"/>
    </row>
    <row r="56" spans="1:6" s="325" customFormat="1" ht="18">
      <c r="A56" s="302"/>
      <c r="B56" s="312"/>
      <c r="C56" s="302"/>
      <c r="D56" s="318"/>
      <c r="E56" s="319"/>
      <c r="F56" s="323"/>
    </row>
    <row r="57" spans="1:6" s="325" customFormat="1" ht="18">
      <c r="A57" s="302"/>
      <c r="B57" s="312"/>
      <c r="C57" s="302"/>
      <c r="D57" s="318"/>
      <c r="E57" s="319"/>
      <c r="F57" s="323"/>
    </row>
    <row r="58" ht="18">
      <c r="C58" s="302" t="s">
        <v>229</v>
      </c>
    </row>
    <row r="59" spans="2:3" ht="18">
      <c r="B59" s="303"/>
      <c r="C59" s="304" t="s">
        <v>46</v>
      </c>
    </row>
    <row r="60" spans="2:3" ht="18">
      <c r="B60" s="303"/>
      <c r="C60" s="304"/>
    </row>
    <row r="61" spans="1:3" ht="18">
      <c r="A61" s="326">
        <f aca="true" t="shared" si="0" ref="A61:C62">A3</f>
        <v>0</v>
      </c>
      <c r="B61" s="327">
        <f t="shared" si="0"/>
        <v>0</v>
      </c>
      <c r="C61" s="326" t="str">
        <f t="shared" si="0"/>
        <v>Rekonstrukce armaturní šachty Vřídelní ulice</v>
      </c>
    </row>
    <row r="62" spans="1:3" ht="18">
      <c r="A62" s="327">
        <f t="shared" si="0"/>
        <v>0</v>
      </c>
      <c r="B62" s="328">
        <f t="shared" si="0"/>
        <v>0</v>
      </c>
      <c r="C62" s="326" t="str">
        <f t="shared" si="0"/>
        <v>SO 01 - Rozvody termominerální vody</v>
      </c>
    </row>
    <row r="64" spans="1:2" ht="18">
      <c r="A64" s="304" t="s">
        <v>232</v>
      </c>
      <c r="B64" s="303"/>
    </row>
    <row r="65" spans="1:2" ht="18">
      <c r="A65" s="304"/>
      <c r="B65" s="303"/>
    </row>
    <row r="67" spans="1:6" ht="18">
      <c r="A67" s="302" t="s">
        <v>47</v>
      </c>
      <c r="C67" s="302" t="s">
        <v>48</v>
      </c>
      <c r="D67" s="329"/>
      <c r="E67" s="330"/>
      <c r="F67" s="340" t="s">
        <v>51</v>
      </c>
    </row>
    <row r="68" spans="3:6" ht="18">
      <c r="C68" s="313" t="s">
        <v>217</v>
      </c>
      <c r="E68" s="330"/>
      <c r="F68" s="306"/>
    </row>
    <row r="69" spans="3:6" ht="18">
      <c r="C69" s="302"/>
      <c r="D69" s="329"/>
      <c r="E69" s="330"/>
      <c r="F69" s="306"/>
    </row>
    <row r="70" spans="1:6" ht="18">
      <c r="A70" s="302" t="s">
        <v>49</v>
      </c>
      <c r="C70" s="302" t="s">
        <v>50</v>
      </c>
      <c r="D70" s="329"/>
      <c r="E70" s="330"/>
      <c r="F70" s="306" t="s">
        <v>51</v>
      </c>
    </row>
    <row r="71" spans="3:6" ht="18">
      <c r="C71" s="302"/>
      <c r="D71" s="329"/>
      <c r="E71" s="330"/>
      <c r="F71" s="306"/>
    </row>
    <row r="72" spans="3:6" ht="18">
      <c r="C72" s="302"/>
      <c r="D72" s="329"/>
      <c r="E72" s="330"/>
      <c r="F72" s="306"/>
    </row>
    <row r="73" spans="1:6" ht="18">
      <c r="A73" s="302" t="s">
        <v>52</v>
      </c>
      <c r="C73" s="302" t="s">
        <v>53</v>
      </c>
      <c r="D73" s="329"/>
      <c r="E73" s="330"/>
      <c r="F73" s="92" t="s">
        <v>51</v>
      </c>
    </row>
    <row r="74" spans="3:6" ht="18">
      <c r="C74" s="302"/>
      <c r="D74" s="329"/>
      <c r="E74" s="330"/>
      <c r="F74" s="306"/>
    </row>
    <row r="75" spans="3:6" ht="18">
      <c r="C75" s="302"/>
      <c r="D75" s="329"/>
      <c r="E75" s="330"/>
      <c r="F75" s="306"/>
    </row>
    <row r="76" spans="1:6" ht="18">
      <c r="A76" s="302" t="s">
        <v>54</v>
      </c>
      <c r="C76" s="302" t="s">
        <v>55</v>
      </c>
      <c r="D76" s="329"/>
      <c r="E76" s="330"/>
      <c r="F76" s="306" t="s">
        <v>51</v>
      </c>
    </row>
    <row r="77" spans="3:6" ht="18">
      <c r="C77" s="302"/>
      <c r="D77" s="329"/>
      <c r="E77" s="330"/>
      <c r="F77" s="306"/>
    </row>
    <row r="78" spans="3:6" ht="18">
      <c r="C78" s="302"/>
      <c r="D78" s="329"/>
      <c r="E78" s="330"/>
      <c r="F78" s="306"/>
    </row>
    <row r="79" spans="1:6" ht="18">
      <c r="A79" s="302" t="s">
        <v>56</v>
      </c>
      <c r="C79" s="302" t="s">
        <v>57</v>
      </c>
      <c r="D79" s="329"/>
      <c r="E79" s="330"/>
      <c r="F79" s="306" t="s">
        <v>51</v>
      </c>
    </row>
    <row r="80" spans="3:6" ht="18">
      <c r="C80" s="302"/>
      <c r="D80" s="329"/>
      <c r="E80" s="330"/>
      <c r="F80" s="306"/>
    </row>
    <row r="81" spans="3:6" ht="18">
      <c r="C81" s="302"/>
      <c r="D81" s="329"/>
      <c r="E81" s="330"/>
      <c r="F81" s="306"/>
    </row>
    <row r="82" spans="1:6" ht="18">
      <c r="A82" s="302" t="s">
        <v>58</v>
      </c>
      <c r="C82" s="302" t="s">
        <v>59</v>
      </c>
      <c r="D82" s="329"/>
      <c r="E82" s="330"/>
      <c r="F82" s="331" t="s">
        <v>51</v>
      </c>
    </row>
    <row r="83" spans="3:6" ht="18">
      <c r="C83" s="302"/>
      <c r="D83" s="329"/>
      <c r="E83" s="330"/>
      <c r="F83" s="306"/>
    </row>
    <row r="84" spans="1:6" ht="18">
      <c r="A84" s="332"/>
      <c r="C84" s="302"/>
      <c r="D84" s="329"/>
      <c r="E84" s="330"/>
      <c r="F84" s="306"/>
    </row>
    <row r="85" spans="1:6" ht="18">
      <c r="A85" s="302" t="s">
        <v>60</v>
      </c>
      <c r="C85" s="302" t="s">
        <v>61</v>
      </c>
      <c r="D85" s="329"/>
      <c r="E85" s="330"/>
      <c r="F85" s="306" t="s">
        <v>51</v>
      </c>
    </row>
    <row r="86" spans="3:6" ht="18">
      <c r="C86" s="302"/>
      <c r="D86" s="329"/>
      <c r="E86" s="330"/>
      <c r="F86" s="306"/>
    </row>
    <row r="87" spans="3:6" ht="18">
      <c r="C87" s="302"/>
      <c r="D87" s="329"/>
      <c r="E87" s="330"/>
      <c r="F87" s="306"/>
    </row>
    <row r="88" spans="1:6" ht="18">
      <c r="A88" s="302" t="s">
        <v>62</v>
      </c>
      <c r="C88" s="302" t="s">
        <v>63</v>
      </c>
      <c r="D88" s="329"/>
      <c r="E88" s="330"/>
      <c r="F88" s="331" t="s">
        <v>51</v>
      </c>
    </row>
    <row r="89" spans="3:6" ht="18">
      <c r="C89" s="302"/>
      <c r="D89" s="329"/>
      <c r="E89" s="330"/>
      <c r="F89" s="306"/>
    </row>
    <row r="90" spans="3:6" ht="18">
      <c r="C90" s="302"/>
      <c r="D90" s="329"/>
      <c r="E90" s="330"/>
      <c r="F90" s="306"/>
    </row>
    <row r="91" spans="1:6" ht="18">
      <c r="A91" s="302" t="s">
        <v>64</v>
      </c>
      <c r="C91" s="302" t="s">
        <v>65</v>
      </c>
      <c r="D91" s="329"/>
      <c r="E91" s="330"/>
      <c r="F91" s="306" t="s">
        <v>51</v>
      </c>
    </row>
    <row r="92" spans="3:6" ht="18">
      <c r="C92" s="302"/>
      <c r="D92" s="329"/>
      <c r="E92" s="330"/>
      <c r="F92" s="306"/>
    </row>
    <row r="93" spans="3:6" ht="18">
      <c r="C93" s="302"/>
      <c r="D93" s="329"/>
      <c r="E93" s="330"/>
      <c r="F93" s="306"/>
    </row>
    <row r="94" spans="1:6" ht="18">
      <c r="A94" s="302" t="s">
        <v>66</v>
      </c>
      <c r="C94" s="302" t="s">
        <v>67</v>
      </c>
      <c r="D94" s="329"/>
      <c r="E94" s="330"/>
      <c r="F94" s="306" t="s">
        <v>51</v>
      </c>
    </row>
    <row r="95" spans="3:6" ht="18">
      <c r="C95" s="302" t="s">
        <v>68</v>
      </c>
      <c r="D95" s="329"/>
      <c r="E95" s="330"/>
      <c r="F95" s="306"/>
    </row>
    <row r="96" spans="3:6" ht="18">
      <c r="C96" s="302"/>
      <c r="D96" s="329"/>
      <c r="E96" s="330"/>
      <c r="F96" s="306"/>
    </row>
    <row r="97" spans="1:6" ht="18">
      <c r="A97" s="302" t="s">
        <v>69</v>
      </c>
      <c r="C97" s="302" t="s">
        <v>70</v>
      </c>
      <c r="D97" s="329"/>
      <c r="E97" s="330"/>
      <c r="F97" s="331" t="s">
        <v>51</v>
      </c>
    </row>
    <row r="98" spans="3:6" ht="18">
      <c r="C98" s="302"/>
      <c r="D98" s="329"/>
      <c r="E98" s="330"/>
      <c r="F98" s="331"/>
    </row>
    <row r="99" spans="1:6" ht="18" thickBot="1">
      <c r="A99" s="333"/>
      <c r="B99" s="334"/>
      <c r="C99" s="335"/>
      <c r="D99" s="336"/>
      <c r="E99" s="337"/>
      <c r="F99" s="338"/>
    </row>
    <row r="100" spans="5:6" ht="18">
      <c r="E100" s="330"/>
      <c r="F100" s="306"/>
    </row>
    <row r="101" spans="1:6" ht="18">
      <c r="A101" s="302" t="s">
        <v>233</v>
      </c>
      <c r="E101" s="330"/>
      <c r="F101" s="92" t="s">
        <v>51</v>
      </c>
    </row>
    <row r="102" spans="5:6" ht="18">
      <c r="E102" s="330"/>
      <c r="F102" s="92"/>
    </row>
    <row r="103" spans="5:6" ht="18">
      <c r="E103" s="330"/>
      <c r="F103" s="92"/>
    </row>
  </sheetData>
  <sheetProtection/>
  <printOptions/>
  <pageMargins left="1.1023622047244095" right="0.6692913385826772" top="0.7874015748031497" bottom="0.7874015748031497" header="0.7874015748031497" footer="0.7874015748031497"/>
  <pageSetup blackAndWhite="1" fitToHeight="2" fitToWidth="1" horizontalDpi="300" verticalDpi="300" orientation="portrait" paperSize="9" scale="80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zoomScale="75" zoomScaleNormal="75" zoomScalePageLayoutView="0" workbookViewId="0" topLeftCell="A1">
      <selection activeCell="A5" sqref="A5"/>
    </sheetView>
  </sheetViews>
  <sheetFormatPr defaultColWidth="9.25390625" defaultRowHeight="12.75"/>
  <cols>
    <col min="1" max="1" width="9.50390625" style="20" customWidth="1"/>
    <col min="2" max="2" width="85.75390625" style="20" customWidth="1"/>
    <col min="3" max="3" width="7.75390625" style="58" customWidth="1"/>
    <col min="4" max="4" width="20.50390625" style="49" customWidth="1"/>
    <col min="5" max="5" width="9.25390625" style="20" customWidth="1"/>
    <col min="6" max="6" width="13.25390625" style="20" customWidth="1"/>
    <col min="7" max="8" width="9.25390625" style="59" customWidth="1"/>
    <col min="9" max="16384" width="9.25390625" style="20" customWidth="1"/>
  </cols>
  <sheetData>
    <row r="1" spans="1:8" s="6" customFormat="1" ht="24.75" customHeight="1">
      <c r="A1" s="90" t="s">
        <v>158</v>
      </c>
      <c r="D1" s="3"/>
      <c r="E1" s="4"/>
      <c r="F1" s="3"/>
      <c r="G1" s="5"/>
      <c r="H1" s="5"/>
    </row>
    <row r="2" spans="1:8" s="6" customFormat="1" ht="18.75" customHeight="1">
      <c r="A2" s="90" t="s">
        <v>160</v>
      </c>
      <c r="D2" s="3"/>
      <c r="E2" s="4"/>
      <c r="F2" s="3"/>
      <c r="G2" s="5"/>
      <c r="H2" s="5"/>
    </row>
    <row r="3" spans="1:8" s="6" customFormat="1" ht="18.75" customHeight="1">
      <c r="A3" s="90" t="s">
        <v>114</v>
      </c>
      <c r="D3" s="3"/>
      <c r="E3" s="4"/>
      <c r="F3" s="3"/>
      <c r="G3" s="5"/>
      <c r="H3" s="5"/>
    </row>
    <row r="4" spans="1:8" s="6" customFormat="1" ht="15">
      <c r="A4" s="7" t="s">
        <v>228</v>
      </c>
      <c r="B4" s="1"/>
      <c r="C4" s="2"/>
      <c r="D4" s="3"/>
      <c r="E4" s="4"/>
      <c r="F4" s="3"/>
      <c r="G4" s="5"/>
      <c r="H4" s="5"/>
    </row>
    <row r="5" spans="1:8" s="6" customFormat="1" ht="15">
      <c r="A5" s="7"/>
      <c r="B5" s="1"/>
      <c r="C5" s="2"/>
      <c r="D5" s="3"/>
      <c r="E5" s="4"/>
      <c r="F5" s="3"/>
      <c r="G5" s="5"/>
      <c r="H5" s="5"/>
    </row>
    <row r="6" spans="1:8" s="1" customFormat="1" ht="18" customHeight="1">
      <c r="A6" s="8" t="s">
        <v>72</v>
      </c>
      <c r="C6" s="9"/>
      <c r="D6" s="10"/>
      <c r="F6" s="11"/>
      <c r="G6" s="12"/>
      <c r="H6" s="12"/>
    </row>
    <row r="7" spans="1:6" s="1" customFormat="1" ht="18" customHeight="1">
      <c r="A7" s="1" t="s">
        <v>111</v>
      </c>
      <c r="B7" s="13"/>
      <c r="C7" s="2" t="s">
        <v>22</v>
      </c>
      <c r="D7" s="14" t="s">
        <v>110</v>
      </c>
      <c r="E7" s="65" t="s">
        <v>23</v>
      </c>
      <c r="F7" s="15">
        <v>1</v>
      </c>
    </row>
    <row r="8" spans="1:8" ht="12.75">
      <c r="A8" s="16"/>
      <c r="B8" s="17"/>
      <c r="C8" s="18" t="s">
        <v>0</v>
      </c>
      <c r="D8" s="19" t="s">
        <v>1</v>
      </c>
      <c r="E8" s="19" t="s">
        <v>2</v>
      </c>
      <c r="F8" s="17"/>
      <c r="G8" s="101" t="s">
        <v>3</v>
      </c>
      <c r="H8" s="101" t="s">
        <v>3</v>
      </c>
    </row>
    <row r="9" spans="1:8" ht="13.5" thickBot="1">
      <c r="A9" s="21" t="s">
        <v>4</v>
      </c>
      <c r="B9" s="22" t="s">
        <v>5</v>
      </c>
      <c r="C9" s="23" t="s">
        <v>6</v>
      </c>
      <c r="D9" s="24" t="s">
        <v>7</v>
      </c>
      <c r="E9" s="21" t="s">
        <v>8</v>
      </c>
      <c r="F9" s="22" t="s">
        <v>9</v>
      </c>
      <c r="G9" s="105" t="s">
        <v>10</v>
      </c>
      <c r="H9" s="105" t="s">
        <v>148</v>
      </c>
    </row>
    <row r="10" spans="1:8" ht="16.5" customHeight="1" thickBot="1">
      <c r="A10" s="25" t="str">
        <f>A1</f>
        <v>Rekonstrukce armaturní šachty Vřídelní ulice</v>
      </c>
      <c r="B10" s="26"/>
      <c r="C10" s="26"/>
      <c r="D10" s="27"/>
      <c r="E10" s="106"/>
      <c r="F10" s="68"/>
      <c r="G10" s="101"/>
      <c r="H10" s="101"/>
    </row>
    <row r="11" spans="1:8" ht="16.5" customHeight="1">
      <c r="A11" s="100"/>
      <c r="B11" s="57" t="s">
        <v>116</v>
      </c>
      <c r="C11" s="112"/>
      <c r="D11" s="113"/>
      <c r="E11" s="107"/>
      <c r="F11" s="99"/>
      <c r="G11" s="102"/>
      <c r="H11" s="102"/>
    </row>
    <row r="12" spans="1:8" ht="12.75">
      <c r="A12" s="28">
        <v>1</v>
      </c>
      <c r="B12" s="235" t="s">
        <v>153</v>
      </c>
      <c r="C12" s="29" t="s">
        <v>154</v>
      </c>
      <c r="D12" s="41" t="s">
        <v>152</v>
      </c>
      <c r="E12" s="66"/>
      <c r="F12" s="63">
        <v>1</v>
      </c>
      <c r="G12" s="63"/>
      <c r="H12" s="63"/>
    </row>
    <row r="13" spans="1:8" ht="12.75">
      <c r="A13" s="28">
        <v>2</v>
      </c>
      <c r="B13" s="235" t="s">
        <v>198</v>
      </c>
      <c r="C13" s="35" t="s">
        <v>199</v>
      </c>
      <c r="D13" s="41" t="s">
        <v>152</v>
      </c>
      <c r="E13" s="66"/>
      <c r="F13" s="63">
        <v>1</v>
      </c>
      <c r="G13" s="63"/>
      <c r="H13" s="63"/>
    </row>
    <row r="14" spans="1:8" ht="12.75">
      <c r="A14" s="28">
        <v>3</v>
      </c>
      <c r="B14" s="235" t="s">
        <v>155</v>
      </c>
      <c r="C14" s="35">
        <v>5600</v>
      </c>
      <c r="D14" s="41" t="s">
        <v>152</v>
      </c>
      <c r="E14" s="66"/>
      <c r="F14" s="32">
        <v>2</v>
      </c>
      <c r="G14" s="32"/>
      <c r="H14" s="32"/>
    </row>
    <row r="15" spans="1:8" ht="12.75">
      <c r="A15" s="28">
        <v>4</v>
      </c>
      <c r="B15" s="235" t="s">
        <v>197</v>
      </c>
      <c r="C15" s="35">
        <v>5600</v>
      </c>
      <c r="D15" s="41" t="s">
        <v>195</v>
      </c>
      <c r="E15" s="66"/>
      <c r="F15" s="32">
        <v>1</v>
      </c>
      <c r="G15" s="32"/>
      <c r="H15" s="32"/>
    </row>
    <row r="16" spans="1:8" ht="12.75">
      <c r="A16" s="28">
        <v>5</v>
      </c>
      <c r="B16" s="235" t="s">
        <v>120</v>
      </c>
      <c r="C16" s="35">
        <v>5600</v>
      </c>
      <c r="D16" s="41" t="s">
        <v>196</v>
      </c>
      <c r="E16" s="66"/>
      <c r="F16" s="32">
        <v>1</v>
      </c>
      <c r="G16" s="32"/>
      <c r="H16" s="32"/>
    </row>
    <row r="17" spans="1:8" ht="12.75">
      <c r="A17" s="28">
        <v>6</v>
      </c>
      <c r="B17" s="235" t="s">
        <v>119</v>
      </c>
      <c r="C17" s="35">
        <v>5800</v>
      </c>
      <c r="D17" s="41" t="s">
        <v>152</v>
      </c>
      <c r="E17" s="66"/>
      <c r="F17" s="32">
        <v>1</v>
      </c>
      <c r="G17" s="32"/>
      <c r="H17" s="32"/>
    </row>
    <row r="18" spans="1:8" ht="12.75">
      <c r="A18" s="28">
        <v>7</v>
      </c>
      <c r="B18" s="235" t="s">
        <v>20</v>
      </c>
      <c r="C18" s="35" t="s">
        <v>19</v>
      </c>
      <c r="D18" s="30"/>
      <c r="E18" s="66"/>
      <c r="F18" s="32">
        <v>10</v>
      </c>
      <c r="G18" s="32"/>
      <c r="H18" s="32"/>
    </row>
    <row r="19" spans="1:8" ht="12.75">
      <c r="A19" s="28">
        <v>8</v>
      </c>
      <c r="B19" s="34" t="s">
        <v>21</v>
      </c>
      <c r="C19" s="35" t="s">
        <v>147</v>
      </c>
      <c r="D19" s="30"/>
      <c r="E19" s="66"/>
      <c r="F19" s="32">
        <v>1</v>
      </c>
      <c r="G19" s="32"/>
      <c r="H19" s="32"/>
    </row>
    <row r="20" spans="1:8" ht="12.75">
      <c r="A20" s="36">
        <v>9</v>
      </c>
      <c r="B20" s="37" t="s">
        <v>18</v>
      </c>
      <c r="C20" s="38"/>
      <c r="D20" s="39"/>
      <c r="E20" s="67"/>
      <c r="F20" s="40">
        <v>1</v>
      </c>
      <c r="G20" s="103"/>
      <c r="H20" s="103"/>
    </row>
    <row r="21" spans="1:8" ht="12.75" customHeight="1">
      <c r="A21" s="41"/>
      <c r="B21" s="42" t="s">
        <v>11</v>
      </c>
      <c r="C21" s="43"/>
      <c r="D21" s="44" t="s">
        <v>12</v>
      </c>
      <c r="E21" s="45"/>
      <c r="F21" s="46"/>
      <c r="G21" s="32"/>
      <c r="H21" s="32"/>
    </row>
    <row r="22" spans="1:8" ht="12.75" customHeight="1">
      <c r="A22" s="28"/>
      <c r="B22" s="237"/>
      <c r="C22" s="236"/>
      <c r="D22" s="30"/>
      <c r="E22" s="33"/>
      <c r="F22" s="32"/>
      <c r="G22" s="32"/>
      <c r="H22" s="32"/>
    </row>
    <row r="23" spans="1:8" ht="12.75" customHeight="1">
      <c r="A23" s="28"/>
      <c r="B23" s="109" t="s">
        <v>209</v>
      </c>
      <c r="C23" s="110"/>
      <c r="D23" s="108"/>
      <c r="E23" s="111"/>
      <c r="F23" s="32"/>
      <c r="G23" s="31"/>
      <c r="H23" s="31"/>
    </row>
    <row r="24" spans="1:8" ht="12.75">
      <c r="A24" s="28">
        <f>A20+1</f>
        <v>10</v>
      </c>
      <c r="B24" s="34" t="s">
        <v>206</v>
      </c>
      <c r="C24" s="35"/>
      <c r="D24" s="41" t="s">
        <v>146</v>
      </c>
      <c r="E24" s="66"/>
      <c r="F24" s="32">
        <v>2</v>
      </c>
      <c r="G24" s="31"/>
      <c r="H24" s="31"/>
    </row>
    <row r="25" spans="1:8" ht="12.75">
      <c r="A25" s="28">
        <f>A24+1</f>
        <v>11</v>
      </c>
      <c r="B25" s="34" t="s">
        <v>201</v>
      </c>
      <c r="C25" s="35"/>
      <c r="D25" s="41" t="s">
        <v>205</v>
      </c>
      <c r="E25" s="66"/>
      <c r="F25" s="32">
        <v>2</v>
      </c>
      <c r="G25" s="31"/>
      <c r="H25" s="31"/>
    </row>
    <row r="26" spans="1:8" ht="12.75">
      <c r="A26" s="28">
        <f aca="true" t="shared" si="0" ref="A26:A37">A25+1</f>
        <v>12</v>
      </c>
      <c r="B26" s="34" t="s">
        <v>202</v>
      </c>
      <c r="C26" s="35"/>
      <c r="D26" s="41" t="s">
        <v>207</v>
      </c>
      <c r="E26" s="66"/>
      <c r="F26" s="32">
        <v>3</v>
      </c>
      <c r="G26" s="31"/>
      <c r="H26" s="31"/>
    </row>
    <row r="27" spans="1:8" ht="12.75">
      <c r="A27" s="28">
        <f t="shared" si="0"/>
        <v>13</v>
      </c>
      <c r="B27" s="34" t="s">
        <v>208</v>
      </c>
      <c r="C27" s="35"/>
      <c r="D27" s="41" t="s">
        <v>207</v>
      </c>
      <c r="E27" s="66"/>
      <c r="F27" s="32">
        <v>1</v>
      </c>
      <c r="G27" s="31"/>
      <c r="H27" s="31"/>
    </row>
    <row r="28" spans="1:8" ht="12.75">
      <c r="A28" s="28">
        <f t="shared" si="0"/>
        <v>14</v>
      </c>
      <c r="B28" s="34" t="s">
        <v>151</v>
      </c>
      <c r="C28" s="35"/>
      <c r="D28" s="41" t="s">
        <v>150</v>
      </c>
      <c r="E28" s="301">
        <v>1</v>
      </c>
      <c r="F28" s="32"/>
      <c r="G28" s="31"/>
      <c r="H28" s="31"/>
    </row>
    <row r="29" spans="1:8" ht="12.75">
      <c r="A29" s="28">
        <f t="shared" si="0"/>
        <v>15</v>
      </c>
      <c r="B29" s="34" t="s">
        <v>211</v>
      </c>
      <c r="C29" s="35"/>
      <c r="D29" s="41" t="s">
        <v>207</v>
      </c>
      <c r="E29" s="301">
        <v>2</v>
      </c>
      <c r="F29" s="32"/>
      <c r="G29" s="31"/>
      <c r="H29" s="31"/>
    </row>
    <row r="30" spans="1:8" ht="12.75">
      <c r="A30" s="28">
        <f t="shared" si="0"/>
        <v>16</v>
      </c>
      <c r="B30" s="34" t="s">
        <v>204</v>
      </c>
      <c r="C30" s="35"/>
      <c r="D30" s="41" t="s">
        <v>205</v>
      </c>
      <c r="E30" s="301">
        <v>2</v>
      </c>
      <c r="F30" s="32"/>
      <c r="G30" s="31"/>
      <c r="H30" s="31"/>
    </row>
    <row r="31" spans="1:8" ht="12.75">
      <c r="A31" s="28">
        <f t="shared" si="0"/>
        <v>17</v>
      </c>
      <c r="B31" s="34" t="s">
        <v>210</v>
      </c>
      <c r="C31" s="35"/>
      <c r="D31" s="41"/>
      <c r="E31" s="301"/>
      <c r="F31" s="32">
        <v>1</v>
      </c>
      <c r="G31" s="31"/>
      <c r="H31" s="31"/>
    </row>
    <row r="32" spans="1:8" ht="12.75">
      <c r="A32" s="28">
        <f t="shared" si="0"/>
        <v>18</v>
      </c>
      <c r="B32" s="34" t="s">
        <v>203</v>
      </c>
      <c r="C32" s="35"/>
      <c r="D32" s="41" t="s">
        <v>149</v>
      </c>
      <c r="E32" s="301"/>
      <c r="F32" s="32">
        <v>1</v>
      </c>
      <c r="G32" s="31"/>
      <c r="H32" s="31"/>
    </row>
    <row r="33" spans="1:8" ht="12.75">
      <c r="A33" s="28">
        <f t="shared" si="0"/>
        <v>19</v>
      </c>
      <c r="B33" s="235" t="s">
        <v>215</v>
      </c>
      <c r="C33" s="35"/>
      <c r="D33" s="30" t="s">
        <v>214</v>
      </c>
      <c r="E33" s="301">
        <v>2</v>
      </c>
      <c r="F33" s="32"/>
      <c r="G33" s="31"/>
      <c r="H33" s="31"/>
    </row>
    <row r="34" spans="1:8" ht="12.75">
      <c r="A34" s="28">
        <f t="shared" si="0"/>
        <v>20</v>
      </c>
      <c r="B34" s="235" t="s">
        <v>215</v>
      </c>
      <c r="C34" s="35"/>
      <c r="D34" s="30" t="s">
        <v>213</v>
      </c>
      <c r="E34" s="301">
        <v>0.5</v>
      </c>
      <c r="F34" s="32"/>
      <c r="G34" s="31"/>
      <c r="H34" s="31"/>
    </row>
    <row r="35" spans="1:8" ht="12.75">
      <c r="A35" s="28">
        <f t="shared" si="0"/>
        <v>21</v>
      </c>
      <c r="B35" s="235" t="s">
        <v>215</v>
      </c>
      <c r="C35" s="35"/>
      <c r="D35" s="41" t="s">
        <v>73</v>
      </c>
      <c r="E35" s="301">
        <v>1</v>
      </c>
      <c r="F35" s="32"/>
      <c r="G35" s="31"/>
      <c r="H35" s="31"/>
    </row>
    <row r="36" spans="1:8" ht="12.75">
      <c r="A36" s="28">
        <f t="shared" si="0"/>
        <v>22</v>
      </c>
      <c r="B36" s="34" t="s">
        <v>117</v>
      </c>
      <c r="C36" s="35"/>
      <c r="D36" s="41" t="s">
        <v>118</v>
      </c>
      <c r="E36" s="32"/>
      <c r="F36" s="64">
        <v>1</v>
      </c>
      <c r="G36" s="31"/>
      <c r="H36" s="31"/>
    </row>
    <row r="37" spans="1:8" ht="12.75">
      <c r="A37" s="28">
        <f t="shared" si="0"/>
        <v>23</v>
      </c>
      <c r="B37" s="34" t="s">
        <v>156</v>
      </c>
      <c r="C37" s="35"/>
      <c r="D37" s="41" t="s">
        <v>157</v>
      </c>
      <c r="E37" s="32"/>
      <c r="F37" s="64">
        <v>1</v>
      </c>
      <c r="G37" s="31"/>
      <c r="H37" s="31"/>
    </row>
    <row r="38" spans="1:8" ht="12.75">
      <c r="A38" s="36"/>
      <c r="B38" s="37"/>
      <c r="C38" s="38"/>
      <c r="D38" s="39"/>
      <c r="E38" s="67"/>
      <c r="F38" s="40"/>
      <c r="G38" s="103"/>
      <c r="H38" s="103"/>
    </row>
    <row r="39" spans="1:8" ht="12.75">
      <c r="A39" s="41"/>
      <c r="B39" s="42" t="s">
        <v>11</v>
      </c>
      <c r="C39" s="43"/>
      <c r="D39" s="44" t="s">
        <v>12</v>
      </c>
      <c r="E39" s="45"/>
      <c r="F39" s="60"/>
      <c r="G39" s="47"/>
      <c r="H39" s="47"/>
    </row>
    <row r="40" spans="1:8" ht="12.75">
      <c r="A40" s="41"/>
      <c r="B40" s="48" t="s">
        <v>13</v>
      </c>
      <c r="C40" s="43"/>
      <c r="E40" s="50"/>
      <c r="F40" s="46"/>
      <c r="G40" s="31"/>
      <c r="H40" s="31"/>
    </row>
    <row r="41" spans="1:8" ht="15">
      <c r="A41" s="51"/>
      <c r="B41" s="52" t="s">
        <v>121</v>
      </c>
      <c r="C41" s="53"/>
      <c r="D41" s="54"/>
      <c r="E41" s="55"/>
      <c r="F41" s="56"/>
      <c r="G41" s="104"/>
      <c r="H41" s="104"/>
    </row>
    <row r="48" ht="12.75">
      <c r="A48" s="61" t="s">
        <v>15</v>
      </c>
    </row>
    <row r="49" ht="12.75">
      <c r="A49" s="62" t="s">
        <v>16</v>
      </c>
    </row>
  </sheetData>
  <sheetProtection/>
  <printOptions/>
  <pageMargins left="0.7874015748031497" right="0.5905511811023623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6"/>
  <sheetViews>
    <sheetView zoomScale="70" zoomScaleNormal="70" zoomScalePageLayoutView="0" workbookViewId="0" topLeftCell="A1">
      <selection activeCell="B4" sqref="B4"/>
    </sheetView>
  </sheetViews>
  <sheetFormatPr defaultColWidth="9.00390625" defaultRowHeight="12.75"/>
  <cols>
    <col min="1" max="1" width="5.625" style="86" customWidth="1"/>
    <col min="2" max="2" width="80.25390625" style="87" bestFit="1" customWidth="1"/>
    <col min="3" max="3" width="6.625" style="88" customWidth="1"/>
    <col min="4" max="4" width="5.50390625" style="88" customWidth="1"/>
    <col min="5" max="5" width="11.625" style="232" customWidth="1"/>
    <col min="6" max="6" width="13.50390625" style="233" customWidth="1"/>
    <col min="7" max="7" width="9.875" style="234" customWidth="1"/>
    <col min="8" max="8" width="14.625" style="234" customWidth="1"/>
    <col min="9" max="9" width="20.875" style="234" customWidth="1"/>
    <col min="10" max="16384" width="8.875" style="73" customWidth="1"/>
  </cols>
  <sheetData>
    <row r="1" spans="1:9" s="118" customFormat="1" ht="15">
      <c r="A1" s="114"/>
      <c r="B1" s="115"/>
      <c r="C1" s="116"/>
      <c r="D1" s="116"/>
      <c r="E1" s="175"/>
      <c r="F1" s="176"/>
      <c r="G1" s="177"/>
      <c r="H1" s="177"/>
      <c r="I1" s="177"/>
    </row>
    <row r="2" spans="1:9" s="118" customFormat="1" ht="20.25">
      <c r="A2" s="119"/>
      <c r="B2" s="300" t="str">
        <f>Souhrnny!C3</f>
        <v>Rekonstrukce armaturní šachty Vřídelní ulice</v>
      </c>
      <c r="C2" s="120"/>
      <c r="D2" s="120"/>
      <c r="E2" s="175"/>
      <c r="F2" s="176"/>
      <c r="G2" s="177"/>
      <c r="H2" s="177"/>
      <c r="I2" s="177"/>
    </row>
    <row r="3" spans="1:9" s="118" customFormat="1" ht="20.25">
      <c r="A3" s="119"/>
      <c r="B3" s="300" t="str">
        <f>Souhrnny!C4</f>
        <v>SO 01 - Rozvody termominerální vody</v>
      </c>
      <c r="C3" s="120"/>
      <c r="D3" s="120"/>
      <c r="E3" s="175"/>
      <c r="F3" s="176"/>
      <c r="G3" s="177"/>
      <c r="H3" s="177"/>
      <c r="I3" s="177"/>
    </row>
    <row r="4" spans="1:9" s="118" customFormat="1" ht="20.25">
      <c r="A4" s="119"/>
      <c r="B4" s="300"/>
      <c r="C4" s="120"/>
      <c r="D4" s="120"/>
      <c r="E4" s="175"/>
      <c r="F4" s="176"/>
      <c r="G4" s="177"/>
      <c r="H4" s="177"/>
      <c r="I4" s="177"/>
    </row>
    <row r="5" spans="1:9" s="118" customFormat="1" ht="20.25">
      <c r="A5" s="119"/>
      <c r="B5" s="121" t="s">
        <v>230</v>
      </c>
      <c r="C5" s="120"/>
      <c r="D5" s="120"/>
      <c r="E5" s="175"/>
      <c r="F5" s="176"/>
      <c r="G5" s="177"/>
      <c r="H5" s="177"/>
      <c r="I5" s="177"/>
    </row>
    <row r="6" spans="1:9" s="72" customFormat="1" ht="15.75" customHeight="1" thickBot="1">
      <c r="A6" s="69"/>
      <c r="B6" s="71"/>
      <c r="C6" s="70"/>
      <c r="D6" s="70"/>
      <c r="E6" s="178"/>
      <c r="F6" s="178"/>
      <c r="G6" s="178"/>
      <c r="H6" s="178"/>
      <c r="I6" s="178"/>
    </row>
    <row r="7" spans="1:9" s="72" customFormat="1" ht="30.75" customHeight="1" thickBot="1">
      <c r="A7" s="74" t="s">
        <v>24</v>
      </c>
      <c r="B7" s="122" t="s">
        <v>25</v>
      </c>
      <c r="C7" s="74" t="s">
        <v>26</v>
      </c>
      <c r="D7" s="74" t="s">
        <v>27</v>
      </c>
      <c r="E7" s="179" t="s">
        <v>71</v>
      </c>
      <c r="F7" s="180" t="s">
        <v>28</v>
      </c>
      <c r="G7" s="181" t="s">
        <v>13</v>
      </c>
      <c r="H7" s="180" t="s">
        <v>29</v>
      </c>
      <c r="I7" s="182" t="s">
        <v>30</v>
      </c>
    </row>
    <row r="8" spans="1:9" s="72" customFormat="1" ht="15.75" customHeight="1">
      <c r="A8" s="123"/>
      <c r="B8" s="98"/>
      <c r="C8" s="124"/>
      <c r="D8" s="124"/>
      <c r="E8" s="183"/>
      <c r="F8" s="184"/>
      <c r="G8" s="183"/>
      <c r="H8" s="183"/>
      <c r="I8" s="183"/>
    </row>
    <row r="9" spans="1:9" s="72" customFormat="1" ht="15.75" customHeight="1">
      <c r="A9" s="78">
        <v>1</v>
      </c>
      <c r="B9" s="77" t="s">
        <v>221</v>
      </c>
      <c r="C9" s="97">
        <v>400</v>
      </c>
      <c r="D9" s="97" t="s">
        <v>8</v>
      </c>
      <c r="E9" s="183" t="s">
        <v>51</v>
      </c>
      <c r="F9" s="185"/>
      <c r="G9" s="189"/>
      <c r="H9" s="188"/>
      <c r="I9" s="188"/>
    </row>
    <row r="10" spans="1:9" s="72" customFormat="1" ht="15.75" customHeight="1">
      <c r="A10" s="78">
        <v>2</v>
      </c>
      <c r="B10" s="126" t="s">
        <v>113</v>
      </c>
      <c r="C10" s="97">
        <v>3</v>
      </c>
      <c r="D10" s="97" t="s">
        <v>8</v>
      </c>
      <c r="E10" s="188"/>
      <c r="F10" s="185"/>
      <c r="G10" s="186"/>
      <c r="H10" s="187"/>
      <c r="I10" s="188"/>
    </row>
    <row r="11" spans="1:9" s="72" customFormat="1" ht="15.75" customHeight="1">
      <c r="A11" s="78">
        <v>3</v>
      </c>
      <c r="B11" s="77" t="s">
        <v>115</v>
      </c>
      <c r="C11" s="97">
        <v>3</v>
      </c>
      <c r="D11" s="97" t="s">
        <v>8</v>
      </c>
      <c r="E11" s="188"/>
      <c r="F11" s="185"/>
      <c r="G11" s="186"/>
      <c r="H11" s="187"/>
      <c r="I11" s="188"/>
    </row>
    <row r="12" spans="1:9" s="72" customFormat="1" ht="15.75" customHeight="1">
      <c r="A12" s="78">
        <v>4</v>
      </c>
      <c r="B12" s="79" t="s">
        <v>218</v>
      </c>
      <c r="C12" s="95">
        <v>2</v>
      </c>
      <c r="D12" s="95" t="s">
        <v>9</v>
      </c>
      <c r="E12" s="188"/>
      <c r="F12" s="187"/>
      <c r="G12" s="188"/>
      <c r="H12" s="188"/>
      <c r="I12" s="188"/>
    </row>
    <row r="13" spans="1:9" s="72" customFormat="1" ht="15.75" customHeight="1">
      <c r="A13" s="78">
        <v>5</v>
      </c>
      <c r="B13" s="79" t="s">
        <v>219</v>
      </c>
      <c r="C13" s="95">
        <v>2</v>
      </c>
      <c r="D13" s="95" t="s">
        <v>220</v>
      </c>
      <c r="E13" s="188"/>
      <c r="F13" s="187"/>
      <c r="G13" s="188"/>
      <c r="H13" s="188"/>
      <c r="I13" s="188"/>
    </row>
    <row r="14" spans="1:9" s="72" customFormat="1" ht="15.75" customHeight="1">
      <c r="A14" s="78">
        <v>6</v>
      </c>
      <c r="B14" s="79" t="s">
        <v>136</v>
      </c>
      <c r="C14" s="95">
        <v>10</v>
      </c>
      <c r="D14" s="95" t="s">
        <v>9</v>
      </c>
      <c r="E14" s="188"/>
      <c r="F14" s="187"/>
      <c r="G14" s="188"/>
      <c r="H14" s="188"/>
      <c r="I14" s="188"/>
    </row>
    <row r="15" spans="1:9" s="72" customFormat="1" ht="15.75" customHeight="1" thickBot="1">
      <c r="A15" s="78">
        <v>7</v>
      </c>
      <c r="B15" s="79" t="s">
        <v>137</v>
      </c>
      <c r="C15" s="78">
        <f>SUM(C9:C9)</f>
        <v>400</v>
      </c>
      <c r="D15" s="78" t="s">
        <v>8</v>
      </c>
      <c r="E15" s="188"/>
      <c r="F15" s="187"/>
      <c r="G15" s="188"/>
      <c r="H15" s="188"/>
      <c r="I15" s="188"/>
    </row>
    <row r="16" spans="1:9" s="72" customFormat="1" ht="15.75" customHeight="1" thickBot="1">
      <c r="A16" s="127"/>
      <c r="B16" s="128" t="s">
        <v>32</v>
      </c>
      <c r="C16" s="129"/>
      <c r="D16" s="129"/>
      <c r="E16" s="191"/>
      <c r="F16" s="192"/>
      <c r="G16" s="193"/>
      <c r="H16" s="191"/>
      <c r="I16" s="191"/>
    </row>
    <row r="17" spans="1:9" s="72" customFormat="1" ht="15.75" customHeight="1">
      <c r="A17" s="74"/>
      <c r="B17" s="94"/>
      <c r="C17" s="124"/>
      <c r="D17" s="124"/>
      <c r="E17" s="183"/>
      <c r="F17" s="184"/>
      <c r="G17" s="183"/>
      <c r="H17" s="183"/>
      <c r="I17" s="183"/>
    </row>
    <row r="18" spans="1:9" s="72" customFormat="1" ht="15.75" customHeight="1">
      <c r="A18" s="74"/>
      <c r="B18" s="79" t="s">
        <v>225</v>
      </c>
      <c r="C18" s="78">
        <v>1</v>
      </c>
      <c r="D18" s="78" t="s">
        <v>9</v>
      </c>
      <c r="E18" s="188"/>
      <c r="F18" s="187"/>
      <c r="G18" s="188"/>
      <c r="H18" s="188"/>
      <c r="I18" s="188"/>
    </row>
    <row r="19" spans="1:9" s="72" customFormat="1" ht="15.75" customHeight="1">
      <c r="A19" s="74"/>
      <c r="B19" s="79" t="s">
        <v>226</v>
      </c>
      <c r="C19" s="78">
        <v>1</v>
      </c>
      <c r="D19" s="78" t="s">
        <v>9</v>
      </c>
      <c r="E19" s="188"/>
      <c r="F19" s="187"/>
      <c r="G19" s="188"/>
      <c r="H19" s="188"/>
      <c r="I19" s="188"/>
    </row>
    <row r="20" spans="1:9" s="72" customFormat="1" ht="15.75" customHeight="1" thickBot="1">
      <c r="A20" s="130"/>
      <c r="B20" s="131"/>
      <c r="C20" s="132"/>
      <c r="D20" s="132"/>
      <c r="E20" s="194"/>
      <c r="F20" s="195"/>
      <c r="G20" s="194"/>
      <c r="H20" s="194"/>
      <c r="I20" s="194"/>
    </row>
    <row r="21" spans="1:9" s="72" customFormat="1" ht="15.75" customHeight="1" thickBot="1">
      <c r="A21" s="341" t="s">
        <v>32</v>
      </c>
      <c r="B21" s="342"/>
      <c r="C21" s="342"/>
      <c r="D21" s="343"/>
      <c r="E21" s="196"/>
      <c r="F21" s="197"/>
      <c r="G21" s="198"/>
      <c r="H21" s="197"/>
      <c r="I21" s="199"/>
    </row>
    <row r="22" spans="1:12" s="72" customFormat="1" ht="33.75" customHeight="1" thickBot="1">
      <c r="A22" s="170"/>
      <c r="B22" s="174" t="s">
        <v>33</v>
      </c>
      <c r="C22" s="171"/>
      <c r="D22" s="171"/>
      <c r="E22" s="202"/>
      <c r="F22" s="203" t="s">
        <v>112</v>
      </c>
      <c r="G22" s="191"/>
      <c r="H22" s="203" t="s">
        <v>29</v>
      </c>
      <c r="I22" s="204" t="s">
        <v>30</v>
      </c>
      <c r="L22" s="80"/>
    </row>
    <row r="23" spans="1:9" s="72" customFormat="1" ht="15.75" customHeight="1" thickBot="1">
      <c r="A23" s="172"/>
      <c r="B23" s="173"/>
      <c r="C23" s="173"/>
      <c r="D23" s="173"/>
      <c r="E23" s="205"/>
      <c r="F23" s="152"/>
      <c r="G23" s="206"/>
      <c r="H23" s="207"/>
      <c r="I23" s="136"/>
    </row>
    <row r="24" spans="1:9" s="72" customFormat="1" ht="15.75" customHeight="1">
      <c r="A24" s="137"/>
      <c r="B24" s="138"/>
      <c r="C24" s="139"/>
      <c r="D24" s="139"/>
      <c r="E24" s="208"/>
      <c r="F24" s="200"/>
      <c r="G24" s="190"/>
      <c r="H24" s="200"/>
      <c r="I24" s="201"/>
    </row>
    <row r="25" spans="1:9" s="72" customFormat="1" ht="15.75" customHeight="1" thickBot="1">
      <c r="A25" s="137"/>
      <c r="B25" s="138"/>
      <c r="C25" s="139"/>
      <c r="D25" s="139"/>
      <c r="E25" s="208"/>
      <c r="F25" s="200"/>
      <c r="G25" s="190"/>
      <c r="H25" s="200"/>
      <c r="I25" s="201"/>
    </row>
    <row r="26" spans="1:9" s="72" customFormat="1" ht="15.75" customHeight="1" thickBot="1">
      <c r="A26" s="140"/>
      <c r="B26" s="140" t="s">
        <v>34</v>
      </c>
      <c r="C26" s="129">
        <v>8</v>
      </c>
      <c r="D26" s="129" t="s">
        <v>35</v>
      </c>
      <c r="E26" s="193"/>
      <c r="F26" s="209"/>
      <c r="G26" s="193"/>
      <c r="H26" s="193"/>
      <c r="I26" s="193"/>
    </row>
    <row r="27" spans="1:9" s="72" customFormat="1" ht="15.75" customHeight="1" thickBot="1">
      <c r="A27" s="74"/>
      <c r="B27" s="141" t="s">
        <v>36</v>
      </c>
      <c r="C27" s="132">
        <v>1</v>
      </c>
      <c r="D27" s="132" t="s">
        <v>9</v>
      </c>
      <c r="E27" s="194"/>
      <c r="F27" s="195"/>
      <c r="G27" s="194"/>
      <c r="H27" s="194"/>
      <c r="I27" s="194"/>
    </row>
    <row r="28" spans="1:9" s="72" customFormat="1" ht="15.75" customHeight="1" thickBot="1">
      <c r="A28" s="74"/>
      <c r="B28" s="141" t="s">
        <v>37</v>
      </c>
      <c r="C28" s="132">
        <v>0</v>
      </c>
      <c r="D28" s="132" t="s">
        <v>9</v>
      </c>
      <c r="E28" s="194"/>
      <c r="F28" s="195"/>
      <c r="G28" s="194"/>
      <c r="H28" s="194"/>
      <c r="I28" s="194"/>
    </row>
    <row r="29" spans="1:9" s="72" customFormat="1" ht="15.75" customHeight="1" thickBot="1">
      <c r="A29" s="74"/>
      <c r="B29" s="141" t="s">
        <v>38</v>
      </c>
      <c r="C29" s="132">
        <v>1</v>
      </c>
      <c r="D29" s="132" t="s">
        <v>9</v>
      </c>
      <c r="E29" s="194"/>
      <c r="F29" s="195"/>
      <c r="G29" s="194"/>
      <c r="H29" s="194"/>
      <c r="I29" s="194"/>
    </row>
    <row r="30" spans="1:9" s="72" customFormat="1" ht="15.75" customHeight="1" thickBot="1">
      <c r="A30" s="130"/>
      <c r="B30" s="142" t="s">
        <v>39</v>
      </c>
      <c r="C30" s="132">
        <v>1</v>
      </c>
      <c r="D30" s="132" t="s">
        <v>9</v>
      </c>
      <c r="E30" s="194"/>
      <c r="F30" s="195"/>
      <c r="G30" s="194"/>
      <c r="H30" s="194"/>
      <c r="I30" s="194"/>
    </row>
    <row r="31" spans="1:9" s="72" customFormat="1" ht="15.75" customHeight="1">
      <c r="A31" s="143"/>
      <c r="B31" s="144" t="s">
        <v>40</v>
      </c>
      <c r="C31" s="145"/>
      <c r="D31" s="145"/>
      <c r="E31" s="210"/>
      <c r="F31" s="211"/>
      <c r="G31" s="210"/>
      <c r="H31" s="211"/>
      <c r="I31" s="212"/>
    </row>
    <row r="32" spans="1:9" s="72" customFormat="1" ht="15.75" customHeight="1">
      <c r="A32" s="133"/>
      <c r="B32" s="134"/>
      <c r="C32" s="125"/>
      <c r="D32" s="125"/>
      <c r="E32" s="190"/>
      <c r="F32" s="200"/>
      <c r="G32" s="190"/>
      <c r="H32" s="200"/>
      <c r="I32" s="201"/>
    </row>
    <row r="33" spans="1:9" s="72" customFormat="1" ht="15.75" customHeight="1">
      <c r="A33" s="127"/>
      <c r="B33" s="146" t="s">
        <v>227</v>
      </c>
      <c r="C33" s="147"/>
      <c r="D33" s="147"/>
      <c r="E33" s="213"/>
      <c r="F33" s="214"/>
      <c r="G33" s="213"/>
      <c r="H33" s="214"/>
      <c r="I33" s="148"/>
    </row>
    <row r="34" spans="1:9" s="72" customFormat="1" ht="15.75" customHeight="1" thickBot="1">
      <c r="A34" s="133"/>
      <c r="B34" s="134"/>
      <c r="C34" s="125"/>
      <c r="D34" s="125"/>
      <c r="E34" s="190"/>
      <c r="F34" s="200"/>
      <c r="G34" s="190"/>
      <c r="H34" s="200"/>
      <c r="I34" s="201"/>
    </row>
    <row r="35" spans="1:9" s="72" customFormat="1" ht="18" customHeight="1" thickBot="1">
      <c r="A35" s="149"/>
      <c r="B35" s="150" t="s">
        <v>41</v>
      </c>
      <c r="C35" s="151"/>
      <c r="D35" s="151"/>
      <c r="E35" s="215"/>
      <c r="F35" s="216"/>
      <c r="G35" s="215"/>
      <c r="H35" s="216"/>
      <c r="I35" s="152"/>
    </row>
    <row r="36" spans="1:9" s="72" customFormat="1" ht="15.75" customHeight="1">
      <c r="A36" s="135"/>
      <c r="B36" s="134"/>
      <c r="C36" s="125"/>
      <c r="D36" s="125"/>
      <c r="E36" s="190"/>
      <c r="F36" s="200"/>
      <c r="G36" s="190"/>
      <c r="H36" s="200"/>
      <c r="I36" s="200"/>
    </row>
    <row r="37" spans="1:9" s="72" customFormat="1" ht="15.75" customHeight="1">
      <c r="A37" s="135"/>
      <c r="B37" s="134"/>
      <c r="C37" s="125"/>
      <c r="D37" s="125"/>
      <c r="E37" s="190"/>
      <c r="F37" s="200"/>
      <c r="G37" s="190"/>
      <c r="H37" s="200"/>
      <c r="I37" s="200"/>
    </row>
    <row r="38" spans="1:9" s="72" customFormat="1" ht="15.75" customHeight="1">
      <c r="A38" s="135"/>
      <c r="B38" s="85"/>
      <c r="C38" s="125"/>
      <c r="D38" s="125"/>
      <c r="E38" s="190"/>
      <c r="F38" s="190"/>
      <c r="G38" s="190"/>
      <c r="H38" s="190"/>
      <c r="I38" s="190"/>
    </row>
    <row r="39" spans="1:9" s="72" customFormat="1" ht="15.75" customHeight="1">
      <c r="A39" s="135"/>
      <c r="B39" s="85"/>
      <c r="C39" s="125"/>
      <c r="D39" s="125"/>
      <c r="E39" s="190"/>
      <c r="F39" s="190"/>
      <c r="G39" s="190"/>
      <c r="H39" s="190"/>
      <c r="I39" s="190"/>
    </row>
    <row r="40" spans="1:9" s="72" customFormat="1" ht="15.75" customHeight="1">
      <c r="A40" s="135"/>
      <c r="B40" s="85"/>
      <c r="C40" s="125"/>
      <c r="D40" s="125"/>
      <c r="E40" s="190"/>
      <c r="F40" s="190"/>
      <c r="G40" s="190"/>
      <c r="H40" s="190"/>
      <c r="I40" s="190"/>
    </row>
    <row r="41" spans="1:9" s="118" customFormat="1" ht="15">
      <c r="A41" s="153"/>
      <c r="B41" s="115"/>
      <c r="C41" s="117"/>
      <c r="D41" s="117"/>
      <c r="E41" s="176"/>
      <c r="F41" s="176"/>
      <c r="G41" s="176"/>
      <c r="H41" s="176"/>
      <c r="I41" s="176"/>
    </row>
    <row r="42" spans="1:9" s="72" customFormat="1" ht="15.75" customHeight="1">
      <c r="A42" s="135"/>
      <c r="B42" s="85"/>
      <c r="C42" s="125"/>
      <c r="D42" s="125"/>
      <c r="E42" s="190"/>
      <c r="F42" s="190"/>
      <c r="G42" s="190"/>
      <c r="H42" s="190"/>
      <c r="I42" s="190"/>
    </row>
    <row r="43" spans="1:9" s="72" customFormat="1" ht="15.75" customHeight="1">
      <c r="A43" s="135"/>
      <c r="B43" s="85"/>
      <c r="C43" s="125"/>
      <c r="D43" s="125"/>
      <c r="E43" s="190"/>
      <c r="F43" s="190"/>
      <c r="G43" s="190"/>
      <c r="H43" s="190"/>
      <c r="I43" s="190"/>
    </row>
    <row r="44" spans="1:9" s="75" customFormat="1" ht="15">
      <c r="A44" s="135"/>
      <c r="B44" s="85"/>
      <c r="C44" s="125"/>
      <c r="D44" s="125"/>
      <c r="E44" s="190"/>
      <c r="F44" s="190"/>
      <c r="G44" s="190"/>
      <c r="H44" s="190"/>
      <c r="I44" s="190"/>
    </row>
    <row r="45" spans="1:9" s="75" customFormat="1" ht="15">
      <c r="A45" s="135"/>
      <c r="B45" s="85"/>
      <c r="C45" s="125"/>
      <c r="D45" s="125"/>
      <c r="E45" s="190"/>
      <c r="F45" s="190"/>
      <c r="G45" s="190"/>
      <c r="H45" s="190"/>
      <c r="I45" s="190"/>
    </row>
    <row r="46" spans="1:9" s="75" customFormat="1" ht="15">
      <c r="A46" s="135"/>
      <c r="B46" s="85"/>
      <c r="C46" s="125"/>
      <c r="D46" s="125"/>
      <c r="E46" s="190"/>
      <c r="F46" s="190"/>
      <c r="G46" s="190"/>
      <c r="H46" s="190"/>
      <c r="I46" s="190"/>
    </row>
    <row r="47" spans="1:9" s="75" customFormat="1" ht="15">
      <c r="A47" s="135"/>
      <c r="B47" s="85"/>
      <c r="C47" s="125"/>
      <c r="D47" s="125"/>
      <c r="E47" s="190"/>
      <c r="F47" s="190"/>
      <c r="G47" s="190"/>
      <c r="H47" s="190"/>
      <c r="I47" s="190"/>
    </row>
    <row r="48" spans="1:9" s="75" customFormat="1" ht="15">
      <c r="A48" s="135"/>
      <c r="B48" s="85"/>
      <c r="C48" s="125"/>
      <c r="D48" s="125"/>
      <c r="E48" s="190"/>
      <c r="F48" s="190"/>
      <c r="G48" s="190"/>
      <c r="H48" s="190"/>
      <c r="I48" s="190"/>
    </row>
    <row r="49" spans="1:9" s="75" customFormat="1" ht="15">
      <c r="A49" s="135"/>
      <c r="B49" s="85"/>
      <c r="C49" s="125"/>
      <c r="D49" s="125"/>
      <c r="E49" s="190"/>
      <c r="F49" s="190"/>
      <c r="G49" s="190"/>
      <c r="H49" s="190"/>
      <c r="I49" s="190"/>
    </row>
    <row r="50" spans="1:9" s="75" customFormat="1" ht="15">
      <c r="A50" s="135"/>
      <c r="B50" s="85"/>
      <c r="C50" s="125"/>
      <c r="D50" s="125"/>
      <c r="E50" s="190"/>
      <c r="F50" s="190"/>
      <c r="G50" s="190"/>
      <c r="H50" s="190"/>
      <c r="I50" s="190"/>
    </row>
    <row r="51" spans="1:9" s="75" customFormat="1" ht="15">
      <c r="A51" s="135"/>
      <c r="B51" s="85"/>
      <c r="C51" s="125"/>
      <c r="D51" s="125"/>
      <c r="E51" s="190"/>
      <c r="F51" s="190"/>
      <c r="G51" s="190"/>
      <c r="H51" s="190"/>
      <c r="I51" s="190"/>
    </row>
    <row r="52" spans="1:9" s="75" customFormat="1" ht="15">
      <c r="A52" s="135"/>
      <c r="B52" s="85"/>
      <c r="C52" s="125"/>
      <c r="D52" s="125"/>
      <c r="E52" s="190"/>
      <c r="F52" s="190"/>
      <c r="G52" s="190"/>
      <c r="H52" s="190"/>
      <c r="I52" s="190"/>
    </row>
    <row r="53" spans="1:9" s="75" customFormat="1" ht="15">
      <c r="A53" s="154"/>
      <c r="B53" s="85"/>
      <c r="C53" s="155"/>
      <c r="D53" s="155"/>
      <c r="E53" s="217"/>
      <c r="F53" s="190"/>
      <c r="G53" s="218"/>
      <c r="H53" s="218"/>
      <c r="I53" s="218"/>
    </row>
    <row r="54" spans="1:9" s="75" customFormat="1" ht="15">
      <c r="A54" s="154"/>
      <c r="B54" s="85"/>
      <c r="C54" s="155"/>
      <c r="D54" s="155"/>
      <c r="E54" s="217"/>
      <c r="F54" s="190"/>
      <c r="G54" s="218"/>
      <c r="H54" s="218"/>
      <c r="I54" s="218"/>
    </row>
    <row r="55" spans="1:9" s="159" customFormat="1" ht="15">
      <c r="A55" s="156"/>
      <c r="B55" s="157"/>
      <c r="C55" s="158"/>
      <c r="D55" s="158"/>
      <c r="E55" s="219"/>
      <c r="F55" s="220"/>
      <c r="G55" s="221"/>
      <c r="H55" s="221"/>
      <c r="I55" s="221"/>
    </row>
    <row r="56" spans="1:9" s="163" customFormat="1" ht="15">
      <c r="A56" s="160"/>
      <c r="B56" s="161"/>
      <c r="C56" s="162"/>
      <c r="D56" s="162"/>
      <c r="E56" s="222"/>
      <c r="F56" s="223"/>
      <c r="G56" s="224"/>
      <c r="H56" s="224"/>
      <c r="I56" s="224"/>
    </row>
    <row r="57" spans="1:9" s="163" customFormat="1" ht="15">
      <c r="A57" s="160"/>
      <c r="B57" s="161"/>
      <c r="C57" s="162"/>
      <c r="D57" s="162"/>
      <c r="E57" s="222"/>
      <c r="F57" s="223"/>
      <c r="G57" s="224"/>
      <c r="H57" s="224"/>
      <c r="I57" s="224"/>
    </row>
    <row r="58" spans="1:9" s="163" customFormat="1" ht="15">
      <c r="A58" s="160"/>
      <c r="B58" s="161"/>
      <c r="C58" s="162"/>
      <c r="D58" s="162"/>
      <c r="E58" s="222"/>
      <c r="F58" s="223"/>
      <c r="G58" s="224"/>
      <c r="H58" s="224"/>
      <c r="I58" s="224"/>
    </row>
    <row r="59" spans="1:9" s="163" customFormat="1" ht="15">
      <c r="A59" s="160"/>
      <c r="B59" s="161"/>
      <c r="C59" s="162"/>
      <c r="D59" s="162"/>
      <c r="E59" s="222"/>
      <c r="F59" s="223"/>
      <c r="G59" s="224"/>
      <c r="H59" s="224"/>
      <c r="I59" s="224"/>
    </row>
    <row r="60" spans="1:9" s="163" customFormat="1" ht="15">
      <c r="A60" s="160"/>
      <c r="B60" s="161"/>
      <c r="C60" s="162"/>
      <c r="D60" s="162"/>
      <c r="E60" s="222"/>
      <c r="F60" s="223"/>
      <c r="G60" s="224"/>
      <c r="H60" s="224"/>
      <c r="I60" s="224"/>
    </row>
    <row r="61" spans="1:9" s="163" customFormat="1" ht="15">
      <c r="A61" s="160"/>
      <c r="B61" s="161"/>
      <c r="C61" s="162"/>
      <c r="D61" s="162"/>
      <c r="E61" s="222"/>
      <c r="F61" s="223"/>
      <c r="G61" s="224"/>
      <c r="H61" s="224"/>
      <c r="I61" s="224"/>
    </row>
    <row r="62" spans="1:9" s="163" customFormat="1" ht="15">
      <c r="A62" s="160"/>
      <c r="B62" s="161"/>
      <c r="C62" s="162"/>
      <c r="D62" s="162"/>
      <c r="E62" s="222"/>
      <c r="F62" s="223"/>
      <c r="G62" s="224"/>
      <c r="H62" s="224"/>
      <c r="I62" s="224"/>
    </row>
    <row r="63" spans="1:9" s="163" customFormat="1" ht="15">
      <c r="A63" s="160"/>
      <c r="B63" s="161"/>
      <c r="C63" s="162"/>
      <c r="D63" s="162"/>
      <c r="E63" s="222"/>
      <c r="F63" s="223"/>
      <c r="G63" s="224"/>
      <c r="H63" s="224"/>
      <c r="I63" s="224"/>
    </row>
    <row r="64" spans="1:9" s="163" customFormat="1" ht="15">
      <c r="A64" s="160"/>
      <c r="B64" s="161"/>
      <c r="C64" s="162"/>
      <c r="D64" s="162"/>
      <c r="E64" s="222"/>
      <c r="F64" s="223"/>
      <c r="G64" s="224"/>
      <c r="H64" s="224"/>
      <c r="I64" s="224"/>
    </row>
    <row r="65" spans="1:9" s="163" customFormat="1" ht="15">
      <c r="A65" s="160"/>
      <c r="B65" s="161"/>
      <c r="C65" s="162"/>
      <c r="D65" s="162"/>
      <c r="E65" s="222"/>
      <c r="F65" s="223"/>
      <c r="G65" s="224"/>
      <c r="H65" s="224"/>
      <c r="I65" s="224"/>
    </row>
    <row r="66" spans="1:9" s="163" customFormat="1" ht="15">
      <c r="A66" s="160"/>
      <c r="B66" s="161"/>
      <c r="C66" s="162"/>
      <c r="D66" s="162"/>
      <c r="E66" s="222"/>
      <c r="F66" s="223"/>
      <c r="G66" s="224"/>
      <c r="H66" s="224"/>
      <c r="I66" s="224"/>
    </row>
    <row r="67" spans="1:9" s="163" customFormat="1" ht="15">
      <c r="A67" s="160"/>
      <c r="B67" s="161"/>
      <c r="C67" s="162"/>
      <c r="D67" s="162"/>
      <c r="E67" s="222"/>
      <c r="F67" s="223"/>
      <c r="G67" s="224"/>
      <c r="H67" s="224"/>
      <c r="I67" s="224"/>
    </row>
    <row r="68" spans="1:9" s="163" customFormat="1" ht="15">
      <c r="A68" s="160"/>
      <c r="B68" s="161"/>
      <c r="C68" s="162"/>
      <c r="D68" s="162"/>
      <c r="E68" s="222"/>
      <c r="F68" s="223"/>
      <c r="G68" s="224"/>
      <c r="H68" s="224"/>
      <c r="I68" s="224"/>
    </row>
    <row r="69" spans="1:9" s="163" customFormat="1" ht="15">
      <c r="A69" s="160"/>
      <c r="B69" s="161"/>
      <c r="C69" s="162"/>
      <c r="D69" s="162"/>
      <c r="E69" s="222"/>
      <c r="F69" s="223"/>
      <c r="G69" s="224"/>
      <c r="H69" s="224"/>
      <c r="I69" s="224"/>
    </row>
    <row r="70" spans="1:9" s="167" customFormat="1" ht="15.75" customHeight="1">
      <c r="A70" s="164">
        <v>6</v>
      </c>
      <c r="B70" s="165" t="s">
        <v>31</v>
      </c>
      <c r="C70" s="166">
        <v>6</v>
      </c>
      <c r="D70" s="166" t="s">
        <v>9</v>
      </c>
      <c r="E70" s="225">
        <v>650</v>
      </c>
      <c r="F70" s="226">
        <f aca="true" t="shared" si="0" ref="F70:F75">C70*E70</f>
        <v>3900</v>
      </c>
      <c r="G70" s="225">
        <v>2000</v>
      </c>
      <c r="H70" s="225">
        <f aca="true" t="shared" si="1" ref="H70:H75">C70*G70</f>
        <v>12000</v>
      </c>
      <c r="I70" s="227">
        <f aca="true" t="shared" si="2" ref="I70:I75">F70+H70</f>
        <v>15900</v>
      </c>
    </row>
    <row r="71" spans="1:9" s="167" customFormat="1" ht="15.75" customHeight="1">
      <c r="A71" s="164">
        <v>7</v>
      </c>
      <c r="B71" s="165" t="s">
        <v>138</v>
      </c>
      <c r="C71" s="166">
        <v>85</v>
      </c>
      <c r="D71" s="166" t="s">
        <v>8</v>
      </c>
      <c r="E71" s="225">
        <v>23</v>
      </c>
      <c r="F71" s="226">
        <f t="shared" si="0"/>
        <v>1955</v>
      </c>
      <c r="G71" s="225">
        <v>20.5</v>
      </c>
      <c r="H71" s="225">
        <f t="shared" si="1"/>
        <v>1742.5</v>
      </c>
      <c r="I71" s="227">
        <f t="shared" si="2"/>
        <v>3697.5</v>
      </c>
    </row>
    <row r="72" spans="1:9" s="167" customFormat="1" ht="15.75" customHeight="1">
      <c r="A72" s="164">
        <v>9</v>
      </c>
      <c r="B72" s="165" t="s">
        <v>139</v>
      </c>
      <c r="C72" s="166">
        <v>80</v>
      </c>
      <c r="D72" s="166" t="s">
        <v>8</v>
      </c>
      <c r="E72" s="225">
        <v>298</v>
      </c>
      <c r="F72" s="226">
        <f t="shared" si="0"/>
        <v>23840</v>
      </c>
      <c r="G72" s="225">
        <v>41</v>
      </c>
      <c r="H72" s="225">
        <f t="shared" si="1"/>
        <v>3280</v>
      </c>
      <c r="I72" s="227">
        <f t="shared" si="2"/>
        <v>27120</v>
      </c>
    </row>
    <row r="73" spans="1:9" s="72" customFormat="1" ht="15.75" customHeight="1">
      <c r="A73" s="76"/>
      <c r="B73" s="96"/>
      <c r="C73" s="78"/>
      <c r="D73" s="78"/>
      <c r="E73" s="188"/>
      <c r="F73" s="187">
        <f t="shared" si="0"/>
        <v>0</v>
      </c>
      <c r="G73" s="188"/>
      <c r="H73" s="188">
        <f t="shared" si="1"/>
        <v>0</v>
      </c>
      <c r="I73" s="228">
        <f t="shared" si="2"/>
        <v>0</v>
      </c>
    </row>
    <row r="74" spans="1:9" s="167" customFormat="1" ht="15.75" customHeight="1">
      <c r="A74" s="164">
        <v>12</v>
      </c>
      <c r="B74" s="168" t="s">
        <v>140</v>
      </c>
      <c r="C74" s="169">
        <v>26</v>
      </c>
      <c r="D74" s="169" t="s">
        <v>9</v>
      </c>
      <c r="E74" s="225"/>
      <c r="F74" s="226">
        <f t="shared" si="0"/>
        <v>0</v>
      </c>
      <c r="G74" s="225">
        <v>17</v>
      </c>
      <c r="H74" s="225">
        <f t="shared" si="1"/>
        <v>442</v>
      </c>
      <c r="I74" s="227">
        <f t="shared" si="2"/>
        <v>442</v>
      </c>
    </row>
    <row r="75" spans="1:9" s="167" customFormat="1" ht="15.75" customHeight="1">
      <c r="A75" s="164">
        <v>14</v>
      </c>
      <c r="B75" s="168" t="s">
        <v>141</v>
      </c>
      <c r="C75" s="166">
        <v>2</v>
      </c>
      <c r="D75" s="166" t="s">
        <v>9</v>
      </c>
      <c r="E75" s="225"/>
      <c r="F75" s="226">
        <f t="shared" si="0"/>
        <v>0</v>
      </c>
      <c r="G75" s="225">
        <v>85</v>
      </c>
      <c r="H75" s="225">
        <f t="shared" si="1"/>
        <v>170</v>
      </c>
      <c r="I75" s="227">
        <f t="shared" si="2"/>
        <v>170</v>
      </c>
    </row>
    <row r="76" spans="1:9" s="163" customFormat="1" ht="15">
      <c r="A76" s="160"/>
      <c r="B76" s="161"/>
      <c r="C76" s="162"/>
      <c r="D76" s="162"/>
      <c r="E76" s="222"/>
      <c r="F76" s="223"/>
      <c r="G76" s="224"/>
      <c r="H76" s="224"/>
      <c r="I76" s="224"/>
    </row>
    <row r="77" spans="1:9" s="163" customFormat="1" ht="15">
      <c r="A77" s="160"/>
      <c r="B77" s="161"/>
      <c r="C77" s="162"/>
      <c r="D77" s="162"/>
      <c r="E77" s="222"/>
      <c r="F77" s="223"/>
      <c r="G77" s="224"/>
      <c r="H77" s="224"/>
      <c r="I77" s="224"/>
    </row>
    <row r="78" spans="1:9" s="163" customFormat="1" ht="15">
      <c r="A78" s="160"/>
      <c r="B78" s="161"/>
      <c r="C78" s="162"/>
      <c r="D78" s="162"/>
      <c r="E78" s="222"/>
      <c r="F78" s="223"/>
      <c r="G78" s="224"/>
      <c r="H78" s="224"/>
      <c r="I78" s="224"/>
    </row>
    <row r="79" spans="1:9" s="163" customFormat="1" ht="15">
      <c r="A79" s="160"/>
      <c r="B79" s="161"/>
      <c r="C79" s="162"/>
      <c r="D79" s="162"/>
      <c r="E79" s="222"/>
      <c r="F79" s="223"/>
      <c r="G79" s="224"/>
      <c r="H79" s="224"/>
      <c r="I79" s="224"/>
    </row>
    <row r="80" spans="1:9" s="163" customFormat="1" ht="15">
      <c r="A80" s="160"/>
      <c r="B80" s="161"/>
      <c r="C80" s="162"/>
      <c r="D80" s="162"/>
      <c r="E80" s="222"/>
      <c r="F80" s="223"/>
      <c r="G80" s="224"/>
      <c r="H80" s="224"/>
      <c r="I80" s="224"/>
    </row>
    <row r="81" spans="1:9" s="163" customFormat="1" ht="15">
      <c r="A81" s="160"/>
      <c r="B81" s="161"/>
      <c r="C81" s="162"/>
      <c r="D81" s="162"/>
      <c r="E81" s="222"/>
      <c r="F81" s="223"/>
      <c r="G81" s="224"/>
      <c r="H81" s="224"/>
      <c r="I81" s="224"/>
    </row>
    <row r="82" spans="1:9" s="163" customFormat="1" ht="15">
      <c r="A82" s="160"/>
      <c r="B82" s="161"/>
      <c r="C82" s="162"/>
      <c r="D82" s="162"/>
      <c r="E82" s="222"/>
      <c r="F82" s="223"/>
      <c r="G82" s="224"/>
      <c r="H82" s="224"/>
      <c r="I82" s="224"/>
    </row>
    <row r="83" spans="1:9" s="163" customFormat="1" ht="15">
      <c r="A83" s="160"/>
      <c r="B83" s="161"/>
      <c r="C83" s="162"/>
      <c r="D83" s="162"/>
      <c r="E83" s="222"/>
      <c r="F83" s="223"/>
      <c r="G83" s="224"/>
      <c r="H83" s="224"/>
      <c r="I83" s="224"/>
    </row>
    <row r="84" spans="1:9" s="163" customFormat="1" ht="15">
      <c r="A84" s="160"/>
      <c r="B84" s="161"/>
      <c r="C84" s="162"/>
      <c r="D84" s="162"/>
      <c r="E84" s="222"/>
      <c r="F84" s="223"/>
      <c r="G84" s="224"/>
      <c r="H84" s="224"/>
      <c r="I84" s="224"/>
    </row>
    <row r="85" spans="1:9" s="163" customFormat="1" ht="15">
      <c r="A85" s="160"/>
      <c r="B85" s="161"/>
      <c r="C85" s="162"/>
      <c r="D85" s="162"/>
      <c r="E85" s="222"/>
      <c r="F85" s="223"/>
      <c r="G85" s="224"/>
      <c r="H85" s="224"/>
      <c r="I85" s="224"/>
    </row>
    <row r="86" spans="1:9" s="163" customFormat="1" ht="15">
      <c r="A86" s="160"/>
      <c r="B86" s="161"/>
      <c r="C86" s="162"/>
      <c r="D86" s="162"/>
      <c r="E86" s="222"/>
      <c r="F86" s="223"/>
      <c r="G86" s="224"/>
      <c r="H86" s="224"/>
      <c r="I86" s="224"/>
    </row>
    <row r="87" spans="1:9" s="163" customFormat="1" ht="15">
      <c r="A87" s="160"/>
      <c r="B87" s="161"/>
      <c r="C87" s="162"/>
      <c r="D87" s="162"/>
      <c r="E87" s="222"/>
      <c r="F87" s="223"/>
      <c r="G87" s="224"/>
      <c r="H87" s="224"/>
      <c r="I87" s="224"/>
    </row>
    <row r="88" spans="1:9" s="163" customFormat="1" ht="15">
      <c r="A88" s="160"/>
      <c r="B88" s="161"/>
      <c r="C88" s="162"/>
      <c r="D88" s="162"/>
      <c r="E88" s="222"/>
      <c r="F88" s="223"/>
      <c r="G88" s="224"/>
      <c r="H88" s="224"/>
      <c r="I88" s="224"/>
    </row>
    <row r="89" spans="1:9" s="163" customFormat="1" ht="15">
      <c r="A89" s="160"/>
      <c r="B89" s="161"/>
      <c r="C89" s="162"/>
      <c r="D89" s="162"/>
      <c r="E89" s="222"/>
      <c r="F89" s="223"/>
      <c r="G89" s="224"/>
      <c r="H89" s="224"/>
      <c r="I89" s="224"/>
    </row>
    <row r="90" spans="1:9" s="163" customFormat="1" ht="15">
      <c r="A90" s="160"/>
      <c r="B90" s="161"/>
      <c r="C90" s="162"/>
      <c r="D90" s="162"/>
      <c r="E90" s="222"/>
      <c r="F90" s="223"/>
      <c r="G90" s="224"/>
      <c r="H90" s="224"/>
      <c r="I90" s="224"/>
    </row>
    <row r="91" spans="1:9" s="163" customFormat="1" ht="15">
      <c r="A91" s="160"/>
      <c r="B91" s="161"/>
      <c r="C91" s="162"/>
      <c r="D91" s="162"/>
      <c r="E91" s="222"/>
      <c r="F91" s="223"/>
      <c r="G91" s="224"/>
      <c r="H91" s="224"/>
      <c r="I91" s="224"/>
    </row>
    <row r="92" spans="1:9" s="163" customFormat="1" ht="15">
      <c r="A92" s="160"/>
      <c r="B92" s="161"/>
      <c r="C92" s="162"/>
      <c r="D92" s="162"/>
      <c r="E92" s="222"/>
      <c r="F92" s="223"/>
      <c r="G92" s="224"/>
      <c r="H92" s="224"/>
      <c r="I92" s="224"/>
    </row>
    <row r="93" spans="1:9" s="163" customFormat="1" ht="15">
      <c r="A93" s="160"/>
      <c r="B93" s="161"/>
      <c r="C93" s="162"/>
      <c r="D93" s="162"/>
      <c r="E93" s="222"/>
      <c r="F93" s="223"/>
      <c r="G93" s="224"/>
      <c r="H93" s="224"/>
      <c r="I93" s="224"/>
    </row>
    <row r="94" spans="1:9" s="163" customFormat="1" ht="15">
      <c r="A94" s="160"/>
      <c r="B94" s="161"/>
      <c r="C94" s="162"/>
      <c r="D94" s="162"/>
      <c r="E94" s="222"/>
      <c r="F94" s="223"/>
      <c r="G94" s="224"/>
      <c r="H94" s="224"/>
      <c r="I94" s="224"/>
    </row>
    <row r="95" spans="1:9" s="163" customFormat="1" ht="15">
      <c r="A95" s="160"/>
      <c r="B95" s="161"/>
      <c r="C95" s="162"/>
      <c r="D95" s="162"/>
      <c r="E95" s="222"/>
      <c r="F95" s="223"/>
      <c r="G95" s="224"/>
      <c r="H95" s="224"/>
      <c r="I95" s="224"/>
    </row>
    <row r="96" spans="1:9" s="163" customFormat="1" ht="15">
      <c r="A96" s="160"/>
      <c r="B96" s="161"/>
      <c r="C96" s="162"/>
      <c r="D96" s="162"/>
      <c r="E96" s="222"/>
      <c r="F96" s="223"/>
      <c r="G96" s="224"/>
      <c r="H96" s="224"/>
      <c r="I96" s="224"/>
    </row>
    <row r="97" spans="1:9" s="163" customFormat="1" ht="15">
      <c r="A97" s="160"/>
      <c r="B97" s="161"/>
      <c r="C97" s="162"/>
      <c r="D97" s="162"/>
      <c r="E97" s="222"/>
      <c r="F97" s="223"/>
      <c r="G97" s="224"/>
      <c r="H97" s="224"/>
      <c r="I97" s="224"/>
    </row>
    <row r="98" spans="1:9" s="163" customFormat="1" ht="15">
      <c r="A98" s="160"/>
      <c r="B98" s="161"/>
      <c r="C98" s="162"/>
      <c r="D98" s="162"/>
      <c r="E98" s="222"/>
      <c r="F98" s="223"/>
      <c r="G98" s="224"/>
      <c r="H98" s="224"/>
      <c r="I98" s="224"/>
    </row>
    <row r="99" spans="1:9" s="163" customFormat="1" ht="15">
      <c r="A99" s="160"/>
      <c r="B99" s="161"/>
      <c r="C99" s="162"/>
      <c r="D99" s="162"/>
      <c r="E99" s="222"/>
      <c r="F99" s="223"/>
      <c r="G99" s="224"/>
      <c r="H99" s="224"/>
      <c r="I99" s="224"/>
    </row>
    <row r="100" spans="1:9" s="163" customFormat="1" ht="15">
      <c r="A100" s="160"/>
      <c r="B100" s="161"/>
      <c r="C100" s="162"/>
      <c r="D100" s="162"/>
      <c r="E100" s="222"/>
      <c r="F100" s="223"/>
      <c r="G100" s="224"/>
      <c r="H100" s="224"/>
      <c r="I100" s="224"/>
    </row>
    <row r="101" spans="1:9" s="163" customFormat="1" ht="15">
      <c r="A101" s="160"/>
      <c r="B101" s="161"/>
      <c r="C101" s="162"/>
      <c r="D101" s="162"/>
      <c r="E101" s="222"/>
      <c r="F101" s="223"/>
      <c r="G101" s="224"/>
      <c r="H101" s="224"/>
      <c r="I101" s="224"/>
    </row>
    <row r="102" spans="1:9" s="163" customFormat="1" ht="15">
      <c r="A102" s="160"/>
      <c r="B102" s="161"/>
      <c r="C102" s="162"/>
      <c r="D102" s="162"/>
      <c r="E102" s="222"/>
      <c r="F102" s="223"/>
      <c r="G102" s="224"/>
      <c r="H102" s="224"/>
      <c r="I102" s="224"/>
    </row>
    <row r="103" spans="1:9" s="163" customFormat="1" ht="15">
      <c r="A103" s="160"/>
      <c r="B103" s="161"/>
      <c r="C103" s="162"/>
      <c r="D103" s="162"/>
      <c r="E103" s="222"/>
      <c r="F103" s="223"/>
      <c r="G103" s="224"/>
      <c r="H103" s="224"/>
      <c r="I103" s="224"/>
    </row>
    <row r="104" spans="1:9" s="163" customFormat="1" ht="15">
      <c r="A104" s="160"/>
      <c r="B104" s="161"/>
      <c r="C104" s="162"/>
      <c r="D104" s="162"/>
      <c r="E104" s="222"/>
      <c r="F104" s="223"/>
      <c r="G104" s="224"/>
      <c r="H104" s="224"/>
      <c r="I104" s="224"/>
    </row>
    <row r="105" spans="1:9" s="163" customFormat="1" ht="15">
      <c r="A105" s="160"/>
      <c r="B105" s="161"/>
      <c r="C105" s="162"/>
      <c r="D105" s="162"/>
      <c r="E105" s="222"/>
      <c r="F105" s="223"/>
      <c r="G105" s="224"/>
      <c r="H105" s="224"/>
      <c r="I105" s="224"/>
    </row>
    <row r="106" spans="1:9" s="163" customFormat="1" ht="15">
      <c r="A106" s="160"/>
      <c r="B106" s="161"/>
      <c r="C106" s="162"/>
      <c r="D106" s="162"/>
      <c r="E106" s="222"/>
      <c r="F106" s="223"/>
      <c r="G106" s="224"/>
      <c r="H106" s="224"/>
      <c r="I106" s="224"/>
    </row>
    <row r="107" spans="1:9" s="163" customFormat="1" ht="15">
      <c r="A107" s="160"/>
      <c r="B107" s="161"/>
      <c r="C107" s="162"/>
      <c r="D107" s="162"/>
      <c r="E107" s="222"/>
      <c r="F107" s="223"/>
      <c r="G107" s="224"/>
      <c r="H107" s="224"/>
      <c r="I107" s="224"/>
    </row>
    <row r="108" spans="1:9" s="163" customFormat="1" ht="15">
      <c r="A108" s="160"/>
      <c r="B108" s="161"/>
      <c r="C108" s="162"/>
      <c r="D108" s="162"/>
      <c r="E108" s="222"/>
      <c r="F108" s="223"/>
      <c r="G108" s="224"/>
      <c r="H108" s="224"/>
      <c r="I108" s="224"/>
    </row>
    <row r="109" spans="1:9" s="163" customFormat="1" ht="15">
      <c r="A109" s="160"/>
      <c r="B109" s="161"/>
      <c r="C109" s="162"/>
      <c r="D109" s="162"/>
      <c r="E109" s="222"/>
      <c r="F109" s="223"/>
      <c r="G109" s="224"/>
      <c r="H109" s="224"/>
      <c r="I109" s="224"/>
    </row>
    <row r="110" spans="1:9" s="163" customFormat="1" ht="15">
      <c r="A110" s="160"/>
      <c r="B110" s="161"/>
      <c r="C110" s="162"/>
      <c r="D110" s="162"/>
      <c r="E110" s="222"/>
      <c r="F110" s="223"/>
      <c r="G110" s="224"/>
      <c r="H110" s="224"/>
      <c r="I110" s="224"/>
    </row>
    <row r="111" spans="1:9" s="163" customFormat="1" ht="15">
      <c r="A111" s="160"/>
      <c r="B111" s="161"/>
      <c r="C111" s="162"/>
      <c r="D111" s="162"/>
      <c r="E111" s="222"/>
      <c r="F111" s="223"/>
      <c r="G111" s="224"/>
      <c r="H111" s="224"/>
      <c r="I111" s="224"/>
    </row>
    <row r="112" spans="1:9" s="163" customFormat="1" ht="15">
      <c r="A112" s="160"/>
      <c r="B112" s="161"/>
      <c r="C112" s="162"/>
      <c r="D112" s="162"/>
      <c r="E112" s="222"/>
      <c r="F112" s="223"/>
      <c r="G112" s="224"/>
      <c r="H112" s="224"/>
      <c r="I112" s="224"/>
    </row>
    <row r="113" spans="1:9" s="163" customFormat="1" ht="15">
      <c r="A113" s="160"/>
      <c r="B113" s="161"/>
      <c r="C113" s="162"/>
      <c r="D113" s="162"/>
      <c r="E113" s="222"/>
      <c r="F113" s="223"/>
      <c r="G113" s="224"/>
      <c r="H113" s="224"/>
      <c r="I113" s="224"/>
    </row>
    <row r="114" spans="1:9" s="163" customFormat="1" ht="15">
      <c r="A114" s="160"/>
      <c r="B114" s="161"/>
      <c r="C114" s="162"/>
      <c r="D114" s="162"/>
      <c r="E114" s="222"/>
      <c r="F114" s="223"/>
      <c r="G114" s="224"/>
      <c r="H114" s="224"/>
      <c r="I114" s="224"/>
    </row>
    <row r="115" spans="1:9" s="163" customFormat="1" ht="15">
      <c r="A115" s="160"/>
      <c r="B115" s="161"/>
      <c r="C115" s="162"/>
      <c r="D115" s="162"/>
      <c r="E115" s="222"/>
      <c r="F115" s="223"/>
      <c r="G115" s="224"/>
      <c r="H115" s="224"/>
      <c r="I115" s="224"/>
    </row>
    <row r="116" spans="1:9" s="163" customFormat="1" ht="15">
      <c r="A116" s="160"/>
      <c r="B116" s="161"/>
      <c r="C116" s="162"/>
      <c r="D116" s="162"/>
      <c r="E116" s="222"/>
      <c r="F116" s="223"/>
      <c r="G116" s="224"/>
      <c r="H116" s="224"/>
      <c r="I116" s="224"/>
    </row>
    <row r="117" spans="1:9" s="163" customFormat="1" ht="15">
      <c r="A117" s="160"/>
      <c r="B117" s="161"/>
      <c r="C117" s="162"/>
      <c r="D117" s="162"/>
      <c r="E117" s="222"/>
      <c r="F117" s="223"/>
      <c r="G117" s="224"/>
      <c r="H117" s="224"/>
      <c r="I117" s="224"/>
    </row>
    <row r="118" spans="1:9" s="163" customFormat="1" ht="15">
      <c r="A118" s="160"/>
      <c r="B118" s="161"/>
      <c r="C118" s="162"/>
      <c r="D118" s="162"/>
      <c r="E118" s="222"/>
      <c r="F118" s="223"/>
      <c r="G118" s="224"/>
      <c r="H118" s="224"/>
      <c r="I118" s="224"/>
    </row>
    <row r="119" spans="1:9" s="163" customFormat="1" ht="15">
      <c r="A119" s="160"/>
      <c r="B119" s="161"/>
      <c r="C119" s="162"/>
      <c r="D119" s="162"/>
      <c r="E119" s="222"/>
      <c r="F119" s="223"/>
      <c r="G119" s="224"/>
      <c r="H119" s="224"/>
      <c r="I119" s="224"/>
    </row>
    <row r="120" spans="1:9" s="163" customFormat="1" ht="15">
      <c r="A120" s="160"/>
      <c r="B120" s="161"/>
      <c r="C120" s="162"/>
      <c r="D120" s="162"/>
      <c r="E120" s="222"/>
      <c r="F120" s="223"/>
      <c r="G120" s="224"/>
      <c r="H120" s="224"/>
      <c r="I120" s="224"/>
    </row>
    <row r="121" spans="1:9" s="163" customFormat="1" ht="15">
      <c r="A121" s="160"/>
      <c r="B121" s="161"/>
      <c r="C121" s="162"/>
      <c r="D121" s="162"/>
      <c r="E121" s="222"/>
      <c r="F121" s="223"/>
      <c r="G121" s="224"/>
      <c r="H121" s="224"/>
      <c r="I121" s="224"/>
    </row>
    <row r="122" spans="1:9" s="163" customFormat="1" ht="15">
      <c r="A122" s="160"/>
      <c r="B122" s="161"/>
      <c r="C122" s="162"/>
      <c r="D122" s="162"/>
      <c r="E122" s="222"/>
      <c r="F122" s="223"/>
      <c r="G122" s="224"/>
      <c r="H122" s="224"/>
      <c r="I122" s="224"/>
    </row>
    <row r="123" spans="1:9" s="163" customFormat="1" ht="15">
      <c r="A123" s="160"/>
      <c r="B123" s="161"/>
      <c r="C123" s="162"/>
      <c r="D123" s="162"/>
      <c r="E123" s="222"/>
      <c r="F123" s="223"/>
      <c r="G123" s="224"/>
      <c r="H123" s="224"/>
      <c r="I123" s="224"/>
    </row>
    <row r="124" spans="1:9" s="163" customFormat="1" ht="15">
      <c r="A124" s="160"/>
      <c r="B124" s="161"/>
      <c r="C124" s="162"/>
      <c r="D124" s="162"/>
      <c r="E124" s="222"/>
      <c r="F124" s="223"/>
      <c r="G124" s="224"/>
      <c r="H124" s="224"/>
      <c r="I124" s="224"/>
    </row>
    <row r="125" spans="1:9" s="163" customFormat="1" ht="15">
      <c r="A125" s="160"/>
      <c r="B125" s="161"/>
      <c r="C125" s="162"/>
      <c r="D125" s="162"/>
      <c r="E125" s="222"/>
      <c r="F125" s="223"/>
      <c r="G125" s="224"/>
      <c r="H125" s="224"/>
      <c r="I125" s="224"/>
    </row>
    <row r="126" spans="1:9" s="163" customFormat="1" ht="15">
      <c r="A126" s="160"/>
      <c r="B126" s="161"/>
      <c r="C126" s="162"/>
      <c r="D126" s="162"/>
      <c r="E126" s="222"/>
      <c r="F126" s="223"/>
      <c r="G126" s="224"/>
      <c r="H126" s="224"/>
      <c r="I126" s="224"/>
    </row>
    <row r="127" spans="1:9" s="163" customFormat="1" ht="15">
      <c r="A127" s="160"/>
      <c r="B127" s="161"/>
      <c r="C127" s="162"/>
      <c r="D127" s="162"/>
      <c r="E127" s="222"/>
      <c r="F127" s="223"/>
      <c r="G127" s="224"/>
      <c r="H127" s="224"/>
      <c r="I127" s="224"/>
    </row>
    <row r="128" spans="1:9" s="163" customFormat="1" ht="15">
      <c r="A128" s="160"/>
      <c r="B128" s="161"/>
      <c r="C128" s="162"/>
      <c r="D128" s="162"/>
      <c r="E128" s="222"/>
      <c r="F128" s="223"/>
      <c r="G128" s="224"/>
      <c r="H128" s="224"/>
      <c r="I128" s="224"/>
    </row>
    <row r="129" spans="1:9" s="163" customFormat="1" ht="15">
      <c r="A129" s="160"/>
      <c r="B129" s="161"/>
      <c r="C129" s="162"/>
      <c r="D129" s="162"/>
      <c r="E129" s="222"/>
      <c r="F129" s="223"/>
      <c r="G129" s="224"/>
      <c r="H129" s="224"/>
      <c r="I129" s="224"/>
    </row>
    <row r="130" spans="1:9" s="163" customFormat="1" ht="15">
      <c r="A130" s="160"/>
      <c r="B130" s="161"/>
      <c r="C130" s="162"/>
      <c r="D130" s="162"/>
      <c r="E130" s="222"/>
      <c r="F130" s="223"/>
      <c r="G130" s="224"/>
      <c r="H130" s="224"/>
      <c r="I130" s="224"/>
    </row>
    <row r="131" spans="1:9" s="81" customFormat="1" ht="15">
      <c r="A131" s="82"/>
      <c r="B131" s="83"/>
      <c r="C131" s="84"/>
      <c r="D131" s="84"/>
      <c r="E131" s="229"/>
      <c r="F131" s="230"/>
      <c r="G131" s="231"/>
      <c r="H131" s="231"/>
      <c r="I131" s="231"/>
    </row>
    <row r="132" spans="1:9" s="81" customFormat="1" ht="15">
      <c r="A132" s="82"/>
      <c r="B132" s="83"/>
      <c r="C132" s="84"/>
      <c r="D132" s="84"/>
      <c r="E132" s="229"/>
      <c r="F132" s="230"/>
      <c r="G132" s="231"/>
      <c r="H132" s="231"/>
      <c r="I132" s="231"/>
    </row>
    <row r="133" spans="1:9" s="81" customFormat="1" ht="15">
      <c r="A133" s="82"/>
      <c r="B133" s="83"/>
      <c r="C133" s="84"/>
      <c r="D133" s="84"/>
      <c r="E133" s="229"/>
      <c r="F133" s="230"/>
      <c r="G133" s="231"/>
      <c r="H133" s="231"/>
      <c r="I133" s="231"/>
    </row>
    <row r="134" spans="1:9" s="81" customFormat="1" ht="15">
      <c r="A134" s="82"/>
      <c r="B134" s="83"/>
      <c r="C134" s="84"/>
      <c r="D134" s="84"/>
      <c r="E134" s="229"/>
      <c r="F134" s="230"/>
      <c r="G134" s="231"/>
      <c r="H134" s="231"/>
      <c r="I134" s="231"/>
    </row>
    <row r="135" spans="1:9" s="81" customFormat="1" ht="15">
      <c r="A135" s="82"/>
      <c r="B135" s="83"/>
      <c r="C135" s="84"/>
      <c r="D135" s="84"/>
      <c r="E135" s="229"/>
      <c r="F135" s="230"/>
      <c r="G135" s="231"/>
      <c r="H135" s="231"/>
      <c r="I135" s="231"/>
    </row>
    <row r="136" spans="1:9" s="81" customFormat="1" ht="15">
      <c r="A136" s="82"/>
      <c r="B136" s="83"/>
      <c r="C136" s="84"/>
      <c r="D136" s="84"/>
      <c r="E136" s="229"/>
      <c r="F136" s="230"/>
      <c r="G136" s="231"/>
      <c r="H136" s="231"/>
      <c r="I136" s="231"/>
    </row>
    <row r="137" spans="1:9" s="81" customFormat="1" ht="15">
      <c r="A137" s="82"/>
      <c r="B137" s="83"/>
      <c r="C137" s="84"/>
      <c r="D137" s="84"/>
      <c r="E137" s="229"/>
      <c r="F137" s="230"/>
      <c r="G137" s="231"/>
      <c r="H137" s="231"/>
      <c r="I137" s="231"/>
    </row>
    <row r="138" spans="1:9" s="81" customFormat="1" ht="15">
      <c r="A138" s="82"/>
      <c r="B138" s="83"/>
      <c r="C138" s="84"/>
      <c r="D138" s="84"/>
      <c r="E138" s="229"/>
      <c r="F138" s="230"/>
      <c r="G138" s="231"/>
      <c r="H138" s="231"/>
      <c r="I138" s="231"/>
    </row>
    <row r="139" spans="1:9" s="81" customFormat="1" ht="15">
      <c r="A139" s="82"/>
      <c r="B139" s="83"/>
      <c r="C139" s="84"/>
      <c r="D139" s="84"/>
      <c r="E139" s="229"/>
      <c r="F139" s="230"/>
      <c r="G139" s="231"/>
      <c r="H139" s="231"/>
      <c r="I139" s="231"/>
    </row>
    <row r="140" spans="1:9" s="81" customFormat="1" ht="15">
      <c r="A140" s="82"/>
      <c r="B140" s="83"/>
      <c r="C140" s="84"/>
      <c r="D140" s="84"/>
      <c r="E140" s="229"/>
      <c r="F140" s="230"/>
      <c r="G140" s="231"/>
      <c r="H140" s="231"/>
      <c r="I140" s="231"/>
    </row>
    <row r="141" spans="1:9" s="81" customFormat="1" ht="15">
      <c r="A141" s="82"/>
      <c r="B141" s="83"/>
      <c r="C141" s="84"/>
      <c r="D141" s="84"/>
      <c r="E141" s="229"/>
      <c r="F141" s="230"/>
      <c r="G141" s="231"/>
      <c r="H141" s="231"/>
      <c r="I141" s="231"/>
    </row>
    <row r="142" spans="1:9" s="81" customFormat="1" ht="15">
      <c r="A142" s="82"/>
      <c r="B142" s="83"/>
      <c r="C142" s="84"/>
      <c r="D142" s="84"/>
      <c r="E142" s="229"/>
      <c r="F142" s="230"/>
      <c r="G142" s="231"/>
      <c r="H142" s="231"/>
      <c r="I142" s="231"/>
    </row>
    <row r="143" spans="1:9" s="81" customFormat="1" ht="15">
      <c r="A143" s="82"/>
      <c r="B143" s="83"/>
      <c r="C143" s="84"/>
      <c r="D143" s="84"/>
      <c r="E143" s="229"/>
      <c r="F143" s="230"/>
      <c r="G143" s="231"/>
      <c r="H143" s="231"/>
      <c r="I143" s="231"/>
    </row>
    <row r="144" spans="1:9" s="81" customFormat="1" ht="15">
      <c r="A144" s="82"/>
      <c r="B144" s="83"/>
      <c r="C144" s="84"/>
      <c r="D144" s="84"/>
      <c r="E144" s="229"/>
      <c r="F144" s="230"/>
      <c r="G144" s="231"/>
      <c r="H144" s="231"/>
      <c r="I144" s="231"/>
    </row>
    <row r="145" spans="1:9" s="81" customFormat="1" ht="15">
      <c r="A145" s="82"/>
      <c r="B145" s="83"/>
      <c r="C145" s="84"/>
      <c r="D145" s="84"/>
      <c r="E145" s="229"/>
      <c r="F145" s="230"/>
      <c r="G145" s="231"/>
      <c r="H145" s="231"/>
      <c r="I145" s="231"/>
    </row>
    <row r="146" spans="1:9" s="81" customFormat="1" ht="15">
      <c r="A146" s="82"/>
      <c r="B146" s="83"/>
      <c r="C146" s="84"/>
      <c r="D146" s="84"/>
      <c r="E146" s="229"/>
      <c r="F146" s="230"/>
      <c r="G146" s="231"/>
      <c r="H146" s="231"/>
      <c r="I146" s="231"/>
    </row>
    <row r="147" spans="1:9" s="81" customFormat="1" ht="15">
      <c r="A147" s="82"/>
      <c r="B147" s="83"/>
      <c r="C147" s="84"/>
      <c r="D147" s="84"/>
      <c r="E147" s="229"/>
      <c r="F147" s="230"/>
      <c r="G147" s="231"/>
      <c r="H147" s="231"/>
      <c r="I147" s="231"/>
    </row>
    <row r="148" spans="1:9" s="81" customFormat="1" ht="15">
      <c r="A148" s="82"/>
      <c r="B148" s="83"/>
      <c r="C148" s="84"/>
      <c r="D148" s="84"/>
      <c r="E148" s="229"/>
      <c r="F148" s="230"/>
      <c r="G148" s="231"/>
      <c r="H148" s="231"/>
      <c r="I148" s="231"/>
    </row>
    <row r="149" spans="1:9" s="81" customFormat="1" ht="15">
      <c r="A149" s="82"/>
      <c r="B149" s="83"/>
      <c r="C149" s="84"/>
      <c r="D149" s="84"/>
      <c r="E149" s="229"/>
      <c r="F149" s="230"/>
      <c r="G149" s="231"/>
      <c r="H149" s="231"/>
      <c r="I149" s="231"/>
    </row>
    <row r="150" spans="1:9" s="81" customFormat="1" ht="15">
      <c r="A150" s="82"/>
      <c r="B150" s="83"/>
      <c r="C150" s="84"/>
      <c r="D150" s="84"/>
      <c r="E150" s="229"/>
      <c r="F150" s="230"/>
      <c r="G150" s="231"/>
      <c r="H150" s="231"/>
      <c r="I150" s="231"/>
    </row>
    <row r="151" spans="1:9" s="81" customFormat="1" ht="15">
      <c r="A151" s="82"/>
      <c r="B151" s="83"/>
      <c r="C151" s="84"/>
      <c r="D151" s="84"/>
      <c r="E151" s="229"/>
      <c r="F151" s="230"/>
      <c r="G151" s="231"/>
      <c r="H151" s="231"/>
      <c r="I151" s="231"/>
    </row>
    <row r="152" spans="1:9" s="81" customFormat="1" ht="15">
      <c r="A152" s="82"/>
      <c r="B152" s="83"/>
      <c r="C152" s="84"/>
      <c r="D152" s="84"/>
      <c r="E152" s="229"/>
      <c r="F152" s="230"/>
      <c r="G152" s="231"/>
      <c r="H152" s="231"/>
      <c r="I152" s="231"/>
    </row>
    <row r="153" spans="1:9" s="81" customFormat="1" ht="15">
      <c r="A153" s="82"/>
      <c r="B153" s="83"/>
      <c r="C153" s="84"/>
      <c r="D153" s="84"/>
      <c r="E153" s="229"/>
      <c r="F153" s="230"/>
      <c r="G153" s="231"/>
      <c r="H153" s="231"/>
      <c r="I153" s="231"/>
    </row>
    <row r="154" spans="1:9" s="81" customFormat="1" ht="15">
      <c r="A154" s="82"/>
      <c r="B154" s="83"/>
      <c r="C154" s="84"/>
      <c r="D154" s="84"/>
      <c r="E154" s="229"/>
      <c r="F154" s="230"/>
      <c r="G154" s="231"/>
      <c r="H154" s="231"/>
      <c r="I154" s="231"/>
    </row>
    <row r="155" spans="1:9" s="81" customFormat="1" ht="15">
      <c r="A155" s="82"/>
      <c r="B155" s="83"/>
      <c r="C155" s="84"/>
      <c r="D155" s="84"/>
      <c r="E155" s="229"/>
      <c r="F155" s="230"/>
      <c r="G155" s="231"/>
      <c r="H155" s="231"/>
      <c r="I155" s="231"/>
    </row>
    <row r="156" spans="1:9" s="81" customFormat="1" ht="15">
      <c r="A156" s="82"/>
      <c r="B156" s="83"/>
      <c r="C156" s="84"/>
      <c r="D156" s="84"/>
      <c r="E156" s="229"/>
      <c r="F156" s="230"/>
      <c r="G156" s="231"/>
      <c r="H156" s="231"/>
      <c r="I156" s="231"/>
    </row>
    <row r="157" spans="1:9" s="81" customFormat="1" ht="15">
      <c r="A157" s="82"/>
      <c r="B157" s="83"/>
      <c r="C157" s="84"/>
      <c r="D157" s="84"/>
      <c r="E157" s="229"/>
      <c r="F157" s="230"/>
      <c r="G157" s="231"/>
      <c r="H157" s="231"/>
      <c r="I157" s="231"/>
    </row>
    <row r="158" spans="1:9" s="81" customFormat="1" ht="15">
      <c r="A158" s="82"/>
      <c r="B158" s="83"/>
      <c r="C158" s="84"/>
      <c r="D158" s="84"/>
      <c r="E158" s="229"/>
      <c r="F158" s="230"/>
      <c r="G158" s="231"/>
      <c r="H158" s="231"/>
      <c r="I158" s="231"/>
    </row>
    <row r="159" spans="1:9" s="81" customFormat="1" ht="15">
      <c r="A159" s="82"/>
      <c r="B159" s="83"/>
      <c r="C159" s="84"/>
      <c r="D159" s="84"/>
      <c r="E159" s="229"/>
      <c r="F159" s="230"/>
      <c r="G159" s="231"/>
      <c r="H159" s="231"/>
      <c r="I159" s="231"/>
    </row>
    <row r="160" spans="1:9" s="81" customFormat="1" ht="15">
      <c r="A160" s="82"/>
      <c r="B160" s="83"/>
      <c r="C160" s="84"/>
      <c r="D160" s="84"/>
      <c r="E160" s="229"/>
      <c r="F160" s="230"/>
      <c r="G160" s="231"/>
      <c r="H160" s="231"/>
      <c r="I160" s="231"/>
    </row>
    <row r="161" spans="1:9" s="81" customFormat="1" ht="15">
      <c r="A161" s="82"/>
      <c r="B161" s="83"/>
      <c r="C161" s="84"/>
      <c r="D161" s="84"/>
      <c r="E161" s="229"/>
      <c r="F161" s="230"/>
      <c r="G161" s="231"/>
      <c r="H161" s="231"/>
      <c r="I161" s="231"/>
    </row>
    <row r="162" spans="1:9" s="81" customFormat="1" ht="15">
      <c r="A162" s="82"/>
      <c r="B162" s="83"/>
      <c r="C162" s="84"/>
      <c r="D162" s="84"/>
      <c r="E162" s="229"/>
      <c r="F162" s="230"/>
      <c r="G162" s="231"/>
      <c r="H162" s="231"/>
      <c r="I162" s="231"/>
    </row>
    <row r="163" spans="1:9" s="81" customFormat="1" ht="15">
      <c r="A163" s="82"/>
      <c r="B163" s="83"/>
      <c r="C163" s="84"/>
      <c r="D163" s="84"/>
      <c r="E163" s="229"/>
      <c r="F163" s="230"/>
      <c r="G163" s="231"/>
      <c r="H163" s="231"/>
      <c r="I163" s="231"/>
    </row>
    <row r="164" spans="1:9" s="81" customFormat="1" ht="15">
      <c r="A164" s="82"/>
      <c r="B164" s="83"/>
      <c r="C164" s="84"/>
      <c r="D164" s="84"/>
      <c r="E164" s="229"/>
      <c r="F164" s="230"/>
      <c r="G164" s="231"/>
      <c r="H164" s="231"/>
      <c r="I164" s="231"/>
    </row>
    <row r="165" spans="1:9" s="81" customFormat="1" ht="15">
      <c r="A165" s="82"/>
      <c r="B165" s="83"/>
      <c r="C165" s="84"/>
      <c r="D165" s="84"/>
      <c r="E165" s="229"/>
      <c r="F165" s="230"/>
      <c r="G165" s="231"/>
      <c r="H165" s="231"/>
      <c r="I165" s="231"/>
    </row>
    <row r="166" spans="1:9" s="81" customFormat="1" ht="15">
      <c r="A166" s="82"/>
      <c r="B166" s="83"/>
      <c r="C166" s="84"/>
      <c r="D166" s="84"/>
      <c r="E166" s="229"/>
      <c r="F166" s="230"/>
      <c r="G166" s="231"/>
      <c r="H166" s="231"/>
      <c r="I166" s="231"/>
    </row>
    <row r="167" spans="1:9" s="81" customFormat="1" ht="15">
      <c r="A167" s="82"/>
      <c r="B167" s="83"/>
      <c r="C167" s="84"/>
      <c r="D167" s="84"/>
      <c r="E167" s="229"/>
      <c r="F167" s="230"/>
      <c r="G167" s="231"/>
      <c r="H167" s="231"/>
      <c r="I167" s="231"/>
    </row>
    <row r="168" spans="1:9" s="81" customFormat="1" ht="15">
      <c r="A168" s="82"/>
      <c r="B168" s="83"/>
      <c r="C168" s="84"/>
      <c r="D168" s="84"/>
      <c r="E168" s="229"/>
      <c r="F168" s="230"/>
      <c r="G168" s="231"/>
      <c r="H168" s="231"/>
      <c r="I168" s="231"/>
    </row>
    <row r="169" spans="1:9" s="81" customFormat="1" ht="15">
      <c r="A169" s="82"/>
      <c r="B169" s="83"/>
      <c r="C169" s="84"/>
      <c r="D169" s="84"/>
      <c r="E169" s="229"/>
      <c r="F169" s="230"/>
      <c r="G169" s="231"/>
      <c r="H169" s="231"/>
      <c r="I169" s="231"/>
    </row>
    <row r="170" spans="1:9" s="81" customFormat="1" ht="15">
      <c r="A170" s="82"/>
      <c r="B170" s="83"/>
      <c r="C170" s="84"/>
      <c r="D170" s="84"/>
      <c r="E170" s="229"/>
      <c r="F170" s="230"/>
      <c r="G170" s="231"/>
      <c r="H170" s="231"/>
      <c r="I170" s="231"/>
    </row>
    <row r="171" spans="1:9" s="81" customFormat="1" ht="15">
      <c r="A171" s="82"/>
      <c r="B171" s="83"/>
      <c r="C171" s="84"/>
      <c r="D171" s="84"/>
      <c r="E171" s="229"/>
      <c r="F171" s="230"/>
      <c r="G171" s="231"/>
      <c r="H171" s="231"/>
      <c r="I171" s="231"/>
    </row>
    <row r="172" spans="1:9" s="81" customFormat="1" ht="15">
      <c r="A172" s="82"/>
      <c r="B172" s="83"/>
      <c r="C172" s="84"/>
      <c r="D172" s="84"/>
      <c r="E172" s="229"/>
      <c r="F172" s="230"/>
      <c r="G172" s="231"/>
      <c r="H172" s="231"/>
      <c r="I172" s="231"/>
    </row>
    <row r="173" spans="1:9" s="81" customFormat="1" ht="15">
      <c r="A173" s="82"/>
      <c r="B173" s="83"/>
      <c r="C173" s="84"/>
      <c r="D173" s="84"/>
      <c r="E173" s="229"/>
      <c r="F173" s="230"/>
      <c r="G173" s="231"/>
      <c r="H173" s="231"/>
      <c r="I173" s="231"/>
    </row>
    <row r="174" spans="1:9" s="81" customFormat="1" ht="15">
      <c r="A174" s="82"/>
      <c r="B174" s="83"/>
      <c r="C174" s="84"/>
      <c r="D174" s="84"/>
      <c r="E174" s="229"/>
      <c r="F174" s="230"/>
      <c r="G174" s="231"/>
      <c r="H174" s="231"/>
      <c r="I174" s="231"/>
    </row>
    <row r="175" spans="1:9" s="81" customFormat="1" ht="15">
      <c r="A175" s="82"/>
      <c r="B175" s="83"/>
      <c r="C175" s="84"/>
      <c r="D175" s="84"/>
      <c r="E175" s="229"/>
      <c r="F175" s="230"/>
      <c r="G175" s="231"/>
      <c r="H175" s="231"/>
      <c r="I175" s="231"/>
    </row>
    <row r="176" spans="1:9" s="81" customFormat="1" ht="15">
      <c r="A176" s="82"/>
      <c r="B176" s="83"/>
      <c r="C176" s="84"/>
      <c r="D176" s="84"/>
      <c r="E176" s="229"/>
      <c r="F176" s="230"/>
      <c r="G176" s="231"/>
      <c r="H176" s="231"/>
      <c r="I176" s="231"/>
    </row>
    <row r="177" spans="1:9" s="81" customFormat="1" ht="15">
      <c r="A177" s="82"/>
      <c r="B177" s="83"/>
      <c r="C177" s="84"/>
      <c r="D177" s="84"/>
      <c r="E177" s="229"/>
      <c r="F177" s="230"/>
      <c r="G177" s="231"/>
      <c r="H177" s="231"/>
      <c r="I177" s="231"/>
    </row>
    <row r="178" spans="1:9" s="81" customFormat="1" ht="15">
      <c r="A178" s="82"/>
      <c r="B178" s="83"/>
      <c r="C178" s="84"/>
      <c r="D178" s="84"/>
      <c r="E178" s="229"/>
      <c r="F178" s="230"/>
      <c r="G178" s="231"/>
      <c r="H178" s="231"/>
      <c r="I178" s="231"/>
    </row>
    <row r="179" spans="1:9" s="81" customFormat="1" ht="15">
      <c r="A179" s="82"/>
      <c r="B179" s="83"/>
      <c r="C179" s="84"/>
      <c r="D179" s="84"/>
      <c r="E179" s="229"/>
      <c r="F179" s="230"/>
      <c r="G179" s="231"/>
      <c r="H179" s="231"/>
      <c r="I179" s="231"/>
    </row>
    <row r="180" spans="1:9" s="81" customFormat="1" ht="15">
      <c r="A180" s="82"/>
      <c r="B180" s="83"/>
      <c r="C180" s="84"/>
      <c r="D180" s="84"/>
      <c r="E180" s="229"/>
      <c r="F180" s="230"/>
      <c r="G180" s="231"/>
      <c r="H180" s="231"/>
      <c r="I180" s="231"/>
    </row>
    <row r="181" spans="1:9" s="81" customFormat="1" ht="15">
      <c r="A181" s="82"/>
      <c r="B181" s="83"/>
      <c r="C181" s="84"/>
      <c r="D181" s="84"/>
      <c r="E181" s="229"/>
      <c r="F181" s="230"/>
      <c r="G181" s="231"/>
      <c r="H181" s="231"/>
      <c r="I181" s="231"/>
    </row>
    <row r="182" spans="1:9" s="81" customFormat="1" ht="15">
      <c r="A182" s="82"/>
      <c r="B182" s="83"/>
      <c r="C182" s="84"/>
      <c r="D182" s="84"/>
      <c r="E182" s="229"/>
      <c r="F182" s="230"/>
      <c r="G182" s="231"/>
      <c r="H182" s="231"/>
      <c r="I182" s="231"/>
    </row>
    <row r="183" spans="1:9" s="81" customFormat="1" ht="15">
      <c r="A183" s="82"/>
      <c r="B183" s="83"/>
      <c r="C183" s="84"/>
      <c r="D183" s="84"/>
      <c r="E183" s="229"/>
      <c r="F183" s="230"/>
      <c r="G183" s="231"/>
      <c r="H183" s="231"/>
      <c r="I183" s="231"/>
    </row>
    <row r="184" spans="1:9" s="81" customFormat="1" ht="15">
      <c r="A184" s="82"/>
      <c r="B184" s="83"/>
      <c r="C184" s="84"/>
      <c r="D184" s="84"/>
      <c r="E184" s="229"/>
      <c r="F184" s="230"/>
      <c r="G184" s="231"/>
      <c r="H184" s="231"/>
      <c r="I184" s="231"/>
    </row>
    <row r="185" spans="1:9" s="81" customFormat="1" ht="15">
      <c r="A185" s="82"/>
      <c r="B185" s="83"/>
      <c r="C185" s="84"/>
      <c r="D185" s="84"/>
      <c r="E185" s="229"/>
      <c r="F185" s="230"/>
      <c r="G185" s="231"/>
      <c r="H185" s="231"/>
      <c r="I185" s="231"/>
    </row>
    <row r="186" spans="1:9" s="81" customFormat="1" ht="15">
      <c r="A186" s="82"/>
      <c r="B186" s="83"/>
      <c r="C186" s="84"/>
      <c r="D186" s="84"/>
      <c r="E186" s="229"/>
      <c r="F186" s="230"/>
      <c r="G186" s="231"/>
      <c r="H186" s="231"/>
      <c r="I186" s="231"/>
    </row>
    <row r="187" spans="1:9" s="81" customFormat="1" ht="15">
      <c r="A187" s="82"/>
      <c r="B187" s="83"/>
      <c r="C187" s="84"/>
      <c r="D187" s="84"/>
      <c r="E187" s="229"/>
      <c r="F187" s="230"/>
      <c r="G187" s="231"/>
      <c r="H187" s="231"/>
      <c r="I187" s="231"/>
    </row>
    <row r="188" spans="1:9" s="81" customFormat="1" ht="15">
      <c r="A188" s="82"/>
      <c r="B188" s="83"/>
      <c r="C188" s="84"/>
      <c r="D188" s="84"/>
      <c r="E188" s="229"/>
      <c r="F188" s="230"/>
      <c r="G188" s="231"/>
      <c r="H188" s="231"/>
      <c r="I188" s="231"/>
    </row>
    <row r="189" spans="1:9" s="81" customFormat="1" ht="15">
      <c r="A189" s="82"/>
      <c r="B189" s="83"/>
      <c r="C189" s="84"/>
      <c r="D189" s="84"/>
      <c r="E189" s="229"/>
      <c r="F189" s="230"/>
      <c r="G189" s="231"/>
      <c r="H189" s="231"/>
      <c r="I189" s="231"/>
    </row>
    <row r="190" spans="1:9" s="81" customFormat="1" ht="15">
      <c r="A190" s="82"/>
      <c r="B190" s="83"/>
      <c r="C190" s="84"/>
      <c r="D190" s="84"/>
      <c r="E190" s="229"/>
      <c r="F190" s="230"/>
      <c r="G190" s="231"/>
      <c r="H190" s="231"/>
      <c r="I190" s="231"/>
    </row>
    <row r="191" spans="1:9" s="81" customFormat="1" ht="15">
      <c r="A191" s="82"/>
      <c r="B191" s="83"/>
      <c r="C191" s="84"/>
      <c r="D191" s="84"/>
      <c r="E191" s="229"/>
      <c r="F191" s="230"/>
      <c r="G191" s="231"/>
      <c r="H191" s="231"/>
      <c r="I191" s="231"/>
    </row>
    <row r="192" spans="1:9" s="81" customFormat="1" ht="15">
      <c r="A192" s="82"/>
      <c r="B192" s="83"/>
      <c r="C192" s="84"/>
      <c r="D192" s="84"/>
      <c r="E192" s="229"/>
      <c r="F192" s="230"/>
      <c r="G192" s="231"/>
      <c r="H192" s="231"/>
      <c r="I192" s="231"/>
    </row>
    <row r="193" spans="1:9" s="81" customFormat="1" ht="15">
      <c r="A193" s="82"/>
      <c r="B193" s="83"/>
      <c r="C193" s="84"/>
      <c r="D193" s="84"/>
      <c r="E193" s="229"/>
      <c r="F193" s="230"/>
      <c r="G193" s="231"/>
      <c r="H193" s="231"/>
      <c r="I193" s="231"/>
    </row>
    <row r="194" spans="1:9" s="81" customFormat="1" ht="15">
      <c r="A194" s="82"/>
      <c r="B194" s="83"/>
      <c r="C194" s="84"/>
      <c r="D194" s="84"/>
      <c r="E194" s="229"/>
      <c r="F194" s="230"/>
      <c r="G194" s="231"/>
      <c r="H194" s="231"/>
      <c r="I194" s="231"/>
    </row>
    <row r="195" spans="1:9" s="81" customFormat="1" ht="15">
      <c r="A195" s="82"/>
      <c r="B195" s="83"/>
      <c r="C195" s="84"/>
      <c r="D195" s="84"/>
      <c r="E195" s="229"/>
      <c r="F195" s="230"/>
      <c r="G195" s="231"/>
      <c r="H195" s="231"/>
      <c r="I195" s="231"/>
    </row>
    <row r="196" spans="1:9" s="81" customFormat="1" ht="15">
      <c r="A196" s="82"/>
      <c r="B196" s="83"/>
      <c r="C196" s="84"/>
      <c r="D196" s="84"/>
      <c r="E196" s="229"/>
      <c r="F196" s="230"/>
      <c r="G196" s="231"/>
      <c r="H196" s="231"/>
      <c r="I196" s="231"/>
    </row>
    <row r="197" spans="1:9" s="81" customFormat="1" ht="15">
      <c r="A197" s="82"/>
      <c r="B197" s="83"/>
      <c r="C197" s="84"/>
      <c r="D197" s="84"/>
      <c r="E197" s="229"/>
      <c r="F197" s="230"/>
      <c r="G197" s="231"/>
      <c r="H197" s="231"/>
      <c r="I197" s="231"/>
    </row>
    <row r="198" spans="1:9" s="81" customFormat="1" ht="15">
      <c r="A198" s="82"/>
      <c r="B198" s="83"/>
      <c r="C198" s="84"/>
      <c r="D198" s="84"/>
      <c r="E198" s="229"/>
      <c r="F198" s="230"/>
      <c r="G198" s="231"/>
      <c r="H198" s="231"/>
      <c r="I198" s="231"/>
    </row>
    <row r="199" spans="1:9" s="81" customFormat="1" ht="15">
      <c r="A199" s="82"/>
      <c r="B199" s="83"/>
      <c r="C199" s="84"/>
      <c r="D199" s="84"/>
      <c r="E199" s="229"/>
      <c r="F199" s="230"/>
      <c r="G199" s="231"/>
      <c r="H199" s="231"/>
      <c r="I199" s="231"/>
    </row>
    <row r="200" spans="1:9" s="81" customFormat="1" ht="15">
      <c r="A200" s="82"/>
      <c r="B200" s="83"/>
      <c r="C200" s="84"/>
      <c r="D200" s="84"/>
      <c r="E200" s="229"/>
      <c r="F200" s="230"/>
      <c r="G200" s="231"/>
      <c r="H200" s="231"/>
      <c r="I200" s="231"/>
    </row>
    <row r="201" spans="1:9" s="81" customFormat="1" ht="15">
      <c r="A201" s="82"/>
      <c r="B201" s="83"/>
      <c r="C201" s="84"/>
      <c r="D201" s="84"/>
      <c r="E201" s="229"/>
      <c r="F201" s="230"/>
      <c r="G201" s="231"/>
      <c r="H201" s="231"/>
      <c r="I201" s="231"/>
    </row>
    <row r="202" spans="1:9" s="81" customFormat="1" ht="15">
      <c r="A202" s="82"/>
      <c r="B202" s="83"/>
      <c r="C202" s="84"/>
      <c r="D202" s="84"/>
      <c r="E202" s="229"/>
      <c r="F202" s="230"/>
      <c r="G202" s="231"/>
      <c r="H202" s="231"/>
      <c r="I202" s="231"/>
    </row>
    <row r="203" spans="1:9" s="81" customFormat="1" ht="15">
      <c r="A203" s="82"/>
      <c r="B203" s="83"/>
      <c r="C203" s="84"/>
      <c r="D203" s="84"/>
      <c r="E203" s="229"/>
      <c r="F203" s="230"/>
      <c r="G203" s="231"/>
      <c r="H203" s="231"/>
      <c r="I203" s="231"/>
    </row>
    <row r="204" spans="1:9" s="81" customFormat="1" ht="15">
      <c r="A204" s="82"/>
      <c r="B204" s="83"/>
      <c r="C204" s="84"/>
      <c r="D204" s="84"/>
      <c r="E204" s="229"/>
      <c r="F204" s="230"/>
      <c r="G204" s="231"/>
      <c r="H204" s="231"/>
      <c r="I204" s="231"/>
    </row>
    <row r="205" spans="1:9" s="81" customFormat="1" ht="15">
      <c r="A205" s="82"/>
      <c r="B205" s="83"/>
      <c r="C205" s="84"/>
      <c r="D205" s="84"/>
      <c r="E205" s="229"/>
      <c r="F205" s="230"/>
      <c r="G205" s="231"/>
      <c r="H205" s="231"/>
      <c r="I205" s="231"/>
    </row>
    <row r="206" spans="1:9" s="81" customFormat="1" ht="15">
      <c r="A206" s="82"/>
      <c r="B206" s="83"/>
      <c r="C206" s="84"/>
      <c r="D206" s="84"/>
      <c r="E206" s="229"/>
      <c r="F206" s="230"/>
      <c r="G206" s="231"/>
      <c r="H206" s="231"/>
      <c r="I206" s="231"/>
    </row>
    <row r="207" spans="1:9" s="81" customFormat="1" ht="15">
      <c r="A207" s="82"/>
      <c r="B207" s="83"/>
      <c r="C207" s="84"/>
      <c r="D207" s="84"/>
      <c r="E207" s="229"/>
      <c r="F207" s="230"/>
      <c r="G207" s="231"/>
      <c r="H207" s="231"/>
      <c r="I207" s="231"/>
    </row>
    <row r="208" spans="1:9" s="81" customFormat="1" ht="15">
      <c r="A208" s="82"/>
      <c r="B208" s="83"/>
      <c r="C208" s="84"/>
      <c r="D208" s="84"/>
      <c r="E208" s="229"/>
      <c r="F208" s="230"/>
      <c r="G208" s="231"/>
      <c r="H208" s="231"/>
      <c r="I208" s="231"/>
    </row>
    <row r="209" spans="1:9" s="81" customFormat="1" ht="15">
      <c r="A209" s="82"/>
      <c r="B209" s="83"/>
      <c r="C209" s="84"/>
      <c r="D209" s="84"/>
      <c r="E209" s="229"/>
      <c r="F209" s="230"/>
      <c r="G209" s="231"/>
      <c r="H209" s="231"/>
      <c r="I209" s="231"/>
    </row>
    <row r="210" spans="1:9" s="81" customFormat="1" ht="15">
      <c r="A210" s="82"/>
      <c r="B210" s="83"/>
      <c r="C210" s="84"/>
      <c r="D210" s="84"/>
      <c r="E210" s="229"/>
      <c r="F210" s="230"/>
      <c r="G210" s="231"/>
      <c r="H210" s="231"/>
      <c r="I210" s="231"/>
    </row>
    <row r="211" spans="1:9" s="81" customFormat="1" ht="15">
      <c r="A211" s="82"/>
      <c r="B211" s="83"/>
      <c r="C211" s="84"/>
      <c r="D211" s="84"/>
      <c r="E211" s="229"/>
      <c r="F211" s="230"/>
      <c r="G211" s="231"/>
      <c r="H211" s="231"/>
      <c r="I211" s="231"/>
    </row>
    <row r="212" spans="1:9" s="81" customFormat="1" ht="15">
      <c r="A212" s="82"/>
      <c r="B212" s="83"/>
      <c r="C212" s="84"/>
      <c r="D212" s="84"/>
      <c r="E212" s="229"/>
      <c r="F212" s="230"/>
      <c r="G212" s="231"/>
      <c r="H212" s="231"/>
      <c r="I212" s="231"/>
    </row>
    <row r="213" spans="1:9" s="81" customFormat="1" ht="15">
      <c r="A213" s="82"/>
      <c r="B213" s="83"/>
      <c r="C213" s="84"/>
      <c r="D213" s="84"/>
      <c r="E213" s="229"/>
      <c r="F213" s="230"/>
      <c r="G213" s="231"/>
      <c r="H213" s="231"/>
      <c r="I213" s="231"/>
    </row>
    <row r="214" spans="1:9" s="81" customFormat="1" ht="15">
      <c r="A214" s="82"/>
      <c r="B214" s="83"/>
      <c r="C214" s="84"/>
      <c r="D214" s="84"/>
      <c r="E214" s="229"/>
      <c r="F214" s="230"/>
      <c r="G214" s="231"/>
      <c r="H214" s="231"/>
      <c r="I214" s="231"/>
    </row>
    <row r="215" spans="1:9" s="81" customFormat="1" ht="15">
      <c r="A215" s="82"/>
      <c r="B215" s="83"/>
      <c r="C215" s="84"/>
      <c r="D215" s="84"/>
      <c r="E215" s="229"/>
      <c r="F215" s="230"/>
      <c r="G215" s="231"/>
      <c r="H215" s="231"/>
      <c r="I215" s="231"/>
    </row>
    <row r="216" spans="1:9" s="81" customFormat="1" ht="15">
      <c r="A216" s="82"/>
      <c r="B216" s="83"/>
      <c r="C216" s="84"/>
      <c r="D216" s="84"/>
      <c r="E216" s="229"/>
      <c r="F216" s="230"/>
      <c r="G216" s="231"/>
      <c r="H216" s="231"/>
      <c r="I216" s="231"/>
    </row>
    <row r="217" spans="1:9" s="81" customFormat="1" ht="15">
      <c r="A217" s="82"/>
      <c r="B217" s="83"/>
      <c r="C217" s="84"/>
      <c r="D217" s="84"/>
      <c r="E217" s="229"/>
      <c r="F217" s="230"/>
      <c r="G217" s="231"/>
      <c r="H217" s="231"/>
      <c r="I217" s="231"/>
    </row>
    <row r="218" spans="1:9" s="81" customFormat="1" ht="15">
      <c r="A218" s="82"/>
      <c r="B218" s="83"/>
      <c r="C218" s="84"/>
      <c r="D218" s="84"/>
      <c r="E218" s="229"/>
      <c r="F218" s="230"/>
      <c r="G218" s="231"/>
      <c r="H218" s="231"/>
      <c r="I218" s="231"/>
    </row>
    <row r="219" spans="1:9" s="81" customFormat="1" ht="15">
      <c r="A219" s="82"/>
      <c r="B219" s="83"/>
      <c r="C219" s="84"/>
      <c r="D219" s="84"/>
      <c r="E219" s="229"/>
      <c r="F219" s="230"/>
      <c r="G219" s="231"/>
      <c r="H219" s="231"/>
      <c r="I219" s="231"/>
    </row>
    <row r="220" spans="1:9" s="81" customFormat="1" ht="15">
      <c r="A220" s="82"/>
      <c r="B220" s="83"/>
      <c r="C220" s="84"/>
      <c r="D220" s="84"/>
      <c r="E220" s="229"/>
      <c r="F220" s="230"/>
      <c r="G220" s="231"/>
      <c r="H220" s="231"/>
      <c r="I220" s="231"/>
    </row>
    <row r="221" spans="1:9" s="81" customFormat="1" ht="15">
      <c r="A221" s="82"/>
      <c r="B221" s="83"/>
      <c r="C221" s="84"/>
      <c r="D221" s="84"/>
      <c r="E221" s="229"/>
      <c r="F221" s="230"/>
      <c r="G221" s="231"/>
      <c r="H221" s="231"/>
      <c r="I221" s="231"/>
    </row>
    <row r="222" spans="1:9" s="81" customFormat="1" ht="15">
      <c r="A222" s="82"/>
      <c r="B222" s="83"/>
      <c r="C222" s="84"/>
      <c r="D222" s="84"/>
      <c r="E222" s="229"/>
      <c r="F222" s="230"/>
      <c r="G222" s="231"/>
      <c r="H222" s="231"/>
      <c r="I222" s="231"/>
    </row>
    <row r="223" spans="1:9" s="81" customFormat="1" ht="15">
      <c r="A223" s="82"/>
      <c r="B223" s="83"/>
      <c r="C223" s="84"/>
      <c r="D223" s="84"/>
      <c r="E223" s="229"/>
      <c r="F223" s="230"/>
      <c r="G223" s="231"/>
      <c r="H223" s="231"/>
      <c r="I223" s="231"/>
    </row>
    <row r="224" spans="1:9" s="81" customFormat="1" ht="15">
      <c r="A224" s="82"/>
      <c r="B224" s="83"/>
      <c r="C224" s="84"/>
      <c r="D224" s="84"/>
      <c r="E224" s="229"/>
      <c r="F224" s="230"/>
      <c r="G224" s="231"/>
      <c r="H224" s="231"/>
      <c r="I224" s="231"/>
    </row>
    <row r="225" spans="1:9" s="81" customFormat="1" ht="15">
      <c r="A225" s="82"/>
      <c r="B225" s="83"/>
      <c r="C225" s="84"/>
      <c r="D225" s="84"/>
      <c r="E225" s="229"/>
      <c r="F225" s="230"/>
      <c r="G225" s="231"/>
      <c r="H225" s="231"/>
      <c r="I225" s="231"/>
    </row>
    <row r="226" spans="1:9" s="81" customFormat="1" ht="15">
      <c r="A226" s="82"/>
      <c r="B226" s="83"/>
      <c r="C226" s="84"/>
      <c r="D226" s="84"/>
      <c r="E226" s="229"/>
      <c r="F226" s="230"/>
      <c r="G226" s="231"/>
      <c r="H226" s="231"/>
      <c r="I226" s="231"/>
    </row>
    <row r="227" spans="1:9" s="81" customFormat="1" ht="15">
      <c r="A227" s="82"/>
      <c r="B227" s="83"/>
      <c r="C227" s="84"/>
      <c r="D227" s="84"/>
      <c r="E227" s="229"/>
      <c r="F227" s="230"/>
      <c r="G227" s="231"/>
      <c r="H227" s="231"/>
      <c r="I227" s="231"/>
    </row>
    <row r="228" spans="1:9" s="81" customFormat="1" ht="15">
      <c r="A228" s="82"/>
      <c r="B228" s="83"/>
      <c r="C228" s="84"/>
      <c r="D228" s="84"/>
      <c r="E228" s="229"/>
      <c r="F228" s="230"/>
      <c r="G228" s="231"/>
      <c r="H228" s="231"/>
      <c r="I228" s="231"/>
    </row>
    <row r="229" spans="1:9" s="81" customFormat="1" ht="15">
      <c r="A229" s="82"/>
      <c r="B229" s="83"/>
      <c r="C229" s="84"/>
      <c r="D229" s="84"/>
      <c r="E229" s="229"/>
      <c r="F229" s="230"/>
      <c r="G229" s="231"/>
      <c r="H229" s="231"/>
      <c r="I229" s="231"/>
    </row>
    <row r="230" spans="1:9" s="81" customFormat="1" ht="15">
      <c r="A230" s="82"/>
      <c r="B230" s="83"/>
      <c r="C230" s="84"/>
      <c r="D230" s="84"/>
      <c r="E230" s="229"/>
      <c r="F230" s="230"/>
      <c r="G230" s="231"/>
      <c r="H230" s="231"/>
      <c r="I230" s="231"/>
    </row>
    <row r="231" spans="1:9" s="81" customFormat="1" ht="15">
      <c r="A231" s="82"/>
      <c r="B231" s="83"/>
      <c r="C231" s="84"/>
      <c r="D231" s="84"/>
      <c r="E231" s="229"/>
      <c r="F231" s="230"/>
      <c r="G231" s="231"/>
      <c r="H231" s="231"/>
      <c r="I231" s="231"/>
    </row>
    <row r="232" spans="1:9" s="81" customFormat="1" ht="15">
      <c r="A232" s="82"/>
      <c r="B232" s="83"/>
      <c r="C232" s="84"/>
      <c r="D232" s="84"/>
      <c r="E232" s="229"/>
      <c r="F232" s="230"/>
      <c r="G232" s="231"/>
      <c r="H232" s="231"/>
      <c r="I232" s="231"/>
    </row>
    <row r="233" spans="1:9" s="81" customFormat="1" ht="15">
      <c r="A233" s="82"/>
      <c r="B233" s="83"/>
      <c r="C233" s="84"/>
      <c r="D233" s="84"/>
      <c r="E233" s="229"/>
      <c r="F233" s="230"/>
      <c r="G233" s="231"/>
      <c r="H233" s="231"/>
      <c r="I233" s="231"/>
    </row>
    <row r="234" spans="1:9" s="81" customFormat="1" ht="15">
      <c r="A234" s="82"/>
      <c r="B234" s="83"/>
      <c r="C234" s="84"/>
      <c r="D234" s="84"/>
      <c r="E234" s="229"/>
      <c r="F234" s="230"/>
      <c r="G234" s="231"/>
      <c r="H234" s="231"/>
      <c r="I234" s="231"/>
    </row>
    <row r="235" spans="1:9" s="81" customFormat="1" ht="15">
      <c r="A235" s="82"/>
      <c r="B235" s="83"/>
      <c r="C235" s="84"/>
      <c r="D235" s="84"/>
      <c r="E235" s="229"/>
      <c r="F235" s="230"/>
      <c r="G235" s="231"/>
      <c r="H235" s="231"/>
      <c r="I235" s="231"/>
    </row>
    <row r="236" spans="1:9" s="81" customFormat="1" ht="15">
      <c r="A236" s="82"/>
      <c r="B236" s="83"/>
      <c r="C236" s="84"/>
      <c r="D236" s="84"/>
      <c r="E236" s="229"/>
      <c r="F236" s="230"/>
      <c r="G236" s="231"/>
      <c r="H236" s="231"/>
      <c r="I236" s="231"/>
    </row>
    <row r="237" spans="1:9" s="81" customFormat="1" ht="15">
      <c r="A237" s="82"/>
      <c r="B237" s="83"/>
      <c r="C237" s="84"/>
      <c r="D237" s="84"/>
      <c r="E237" s="229"/>
      <c r="F237" s="230"/>
      <c r="G237" s="231"/>
      <c r="H237" s="231"/>
      <c r="I237" s="231"/>
    </row>
    <row r="238" spans="1:9" s="81" customFormat="1" ht="15">
      <c r="A238" s="82"/>
      <c r="B238" s="83"/>
      <c r="C238" s="84"/>
      <c r="D238" s="84"/>
      <c r="E238" s="229"/>
      <c r="F238" s="230"/>
      <c r="G238" s="231"/>
      <c r="H238" s="231"/>
      <c r="I238" s="231"/>
    </row>
    <row r="239" spans="1:9" s="81" customFormat="1" ht="15">
      <c r="A239" s="82"/>
      <c r="B239" s="83"/>
      <c r="C239" s="84"/>
      <c r="D239" s="84"/>
      <c r="E239" s="229"/>
      <c r="F239" s="230"/>
      <c r="G239" s="231"/>
      <c r="H239" s="231"/>
      <c r="I239" s="231"/>
    </row>
    <row r="240" spans="1:9" s="81" customFormat="1" ht="15">
      <c r="A240" s="82"/>
      <c r="B240" s="83"/>
      <c r="C240" s="84"/>
      <c r="D240" s="84"/>
      <c r="E240" s="229"/>
      <c r="F240" s="230"/>
      <c r="G240" s="231"/>
      <c r="H240" s="231"/>
      <c r="I240" s="231"/>
    </row>
    <row r="241" spans="1:9" s="81" customFormat="1" ht="15">
      <c r="A241" s="82"/>
      <c r="B241" s="83"/>
      <c r="C241" s="84"/>
      <c r="D241" s="84"/>
      <c r="E241" s="229"/>
      <c r="F241" s="230"/>
      <c r="G241" s="231"/>
      <c r="H241" s="231"/>
      <c r="I241" s="231"/>
    </row>
    <row r="242" spans="1:9" s="81" customFormat="1" ht="15">
      <c r="A242" s="82"/>
      <c r="B242" s="83"/>
      <c r="C242" s="84"/>
      <c r="D242" s="84"/>
      <c r="E242" s="229"/>
      <c r="F242" s="230"/>
      <c r="G242" s="231"/>
      <c r="H242" s="231"/>
      <c r="I242" s="231"/>
    </row>
    <row r="243" spans="1:9" s="81" customFormat="1" ht="15">
      <c r="A243" s="82"/>
      <c r="B243" s="83"/>
      <c r="C243" s="84"/>
      <c r="D243" s="84"/>
      <c r="E243" s="229"/>
      <c r="F243" s="230"/>
      <c r="G243" s="231"/>
      <c r="H243" s="231"/>
      <c r="I243" s="231"/>
    </row>
    <row r="244" spans="1:9" s="81" customFormat="1" ht="15">
      <c r="A244" s="82"/>
      <c r="B244" s="83"/>
      <c r="C244" s="84"/>
      <c r="D244" s="84"/>
      <c r="E244" s="229"/>
      <c r="F244" s="230"/>
      <c r="G244" s="231"/>
      <c r="H244" s="231"/>
      <c r="I244" s="231"/>
    </row>
    <row r="245" spans="1:9" s="81" customFormat="1" ht="15">
      <c r="A245" s="82"/>
      <c r="B245" s="83"/>
      <c r="C245" s="84"/>
      <c r="D245" s="84"/>
      <c r="E245" s="229"/>
      <c r="F245" s="230"/>
      <c r="G245" s="231"/>
      <c r="H245" s="231"/>
      <c r="I245" s="231"/>
    </row>
    <row r="246" spans="1:9" s="81" customFormat="1" ht="15">
      <c r="A246" s="82"/>
      <c r="B246" s="83"/>
      <c r="C246" s="84"/>
      <c r="D246" s="84"/>
      <c r="E246" s="229"/>
      <c r="F246" s="230"/>
      <c r="G246" s="231"/>
      <c r="H246" s="231"/>
      <c r="I246" s="231"/>
    </row>
    <row r="247" spans="1:9" s="81" customFormat="1" ht="15">
      <c r="A247" s="82"/>
      <c r="B247" s="83"/>
      <c r="C247" s="84"/>
      <c r="D247" s="84"/>
      <c r="E247" s="229"/>
      <c r="F247" s="230"/>
      <c r="G247" s="231"/>
      <c r="H247" s="231"/>
      <c r="I247" s="231"/>
    </row>
    <row r="248" spans="1:9" s="81" customFormat="1" ht="15">
      <c r="A248" s="82"/>
      <c r="B248" s="83"/>
      <c r="C248" s="84"/>
      <c r="D248" s="84"/>
      <c r="E248" s="229"/>
      <c r="F248" s="230"/>
      <c r="G248" s="231"/>
      <c r="H248" s="231"/>
      <c r="I248" s="231"/>
    </row>
    <row r="249" spans="1:9" s="81" customFormat="1" ht="15">
      <c r="A249" s="82"/>
      <c r="B249" s="83"/>
      <c r="C249" s="84"/>
      <c r="D249" s="84"/>
      <c r="E249" s="229"/>
      <c r="F249" s="230"/>
      <c r="G249" s="231"/>
      <c r="H249" s="231"/>
      <c r="I249" s="231"/>
    </row>
    <row r="250" spans="1:9" s="81" customFormat="1" ht="15">
      <c r="A250" s="82"/>
      <c r="B250" s="83"/>
      <c r="C250" s="84"/>
      <c r="D250" s="84"/>
      <c r="E250" s="229"/>
      <c r="F250" s="230"/>
      <c r="G250" s="231"/>
      <c r="H250" s="231"/>
      <c r="I250" s="231"/>
    </row>
    <row r="251" spans="1:9" s="81" customFormat="1" ht="15">
      <c r="A251" s="82"/>
      <c r="B251" s="83"/>
      <c r="C251" s="84"/>
      <c r="D251" s="84"/>
      <c r="E251" s="229"/>
      <c r="F251" s="230"/>
      <c r="G251" s="231"/>
      <c r="H251" s="231"/>
      <c r="I251" s="231"/>
    </row>
    <row r="252" spans="1:9" s="81" customFormat="1" ht="15">
      <c r="A252" s="82"/>
      <c r="B252" s="83"/>
      <c r="C252" s="84"/>
      <c r="D252" s="84"/>
      <c r="E252" s="229"/>
      <c r="F252" s="230"/>
      <c r="G252" s="231"/>
      <c r="H252" s="231"/>
      <c r="I252" s="231"/>
    </row>
    <row r="253" spans="1:9" s="81" customFormat="1" ht="15">
      <c r="A253" s="82"/>
      <c r="B253" s="83"/>
      <c r="C253" s="84"/>
      <c r="D253" s="84"/>
      <c r="E253" s="229"/>
      <c r="F253" s="230"/>
      <c r="G253" s="231"/>
      <c r="H253" s="231"/>
      <c r="I253" s="231"/>
    </row>
    <row r="254" spans="1:9" s="81" customFormat="1" ht="15">
      <c r="A254" s="82"/>
      <c r="B254" s="83"/>
      <c r="C254" s="84"/>
      <c r="D254" s="84"/>
      <c r="E254" s="229"/>
      <c r="F254" s="230"/>
      <c r="G254" s="231"/>
      <c r="H254" s="231"/>
      <c r="I254" s="231"/>
    </row>
    <row r="255" spans="1:9" s="81" customFormat="1" ht="15">
      <c r="A255" s="82"/>
      <c r="B255" s="83"/>
      <c r="C255" s="84"/>
      <c r="D255" s="84"/>
      <c r="E255" s="229"/>
      <c r="F255" s="230"/>
      <c r="G255" s="231"/>
      <c r="H255" s="231"/>
      <c r="I255" s="231"/>
    </row>
    <row r="256" spans="1:9" s="81" customFormat="1" ht="15">
      <c r="A256" s="82"/>
      <c r="B256" s="83"/>
      <c r="C256" s="84"/>
      <c r="D256" s="84"/>
      <c r="E256" s="229"/>
      <c r="F256" s="230"/>
      <c r="G256" s="231"/>
      <c r="H256" s="231"/>
      <c r="I256" s="231"/>
    </row>
    <row r="257" spans="1:9" s="81" customFormat="1" ht="15">
      <c r="A257" s="82"/>
      <c r="B257" s="83"/>
      <c r="C257" s="84"/>
      <c r="D257" s="84"/>
      <c r="E257" s="229"/>
      <c r="F257" s="230"/>
      <c r="G257" s="231"/>
      <c r="H257" s="231"/>
      <c r="I257" s="231"/>
    </row>
    <row r="258" spans="1:9" s="81" customFormat="1" ht="15">
      <c r="A258" s="82"/>
      <c r="B258" s="83"/>
      <c r="C258" s="84"/>
      <c r="D258" s="84"/>
      <c r="E258" s="229"/>
      <c r="F258" s="230"/>
      <c r="G258" s="231"/>
      <c r="H258" s="231"/>
      <c r="I258" s="231"/>
    </row>
    <row r="259" spans="1:9" s="81" customFormat="1" ht="15">
      <c r="A259" s="82"/>
      <c r="B259" s="83"/>
      <c r="C259" s="84"/>
      <c r="D259" s="84"/>
      <c r="E259" s="229"/>
      <c r="F259" s="230"/>
      <c r="G259" s="231"/>
      <c r="H259" s="231"/>
      <c r="I259" s="231"/>
    </row>
    <row r="260" spans="1:9" s="81" customFormat="1" ht="15">
      <c r="A260" s="82"/>
      <c r="B260" s="83"/>
      <c r="C260" s="84"/>
      <c r="D260" s="84"/>
      <c r="E260" s="229"/>
      <c r="F260" s="230"/>
      <c r="G260" s="231"/>
      <c r="H260" s="231"/>
      <c r="I260" s="231"/>
    </row>
    <row r="261" spans="1:9" s="81" customFormat="1" ht="15">
      <c r="A261" s="82"/>
      <c r="B261" s="83"/>
      <c r="C261" s="84"/>
      <c r="D261" s="84"/>
      <c r="E261" s="229"/>
      <c r="F261" s="230"/>
      <c r="G261" s="231"/>
      <c r="H261" s="231"/>
      <c r="I261" s="231"/>
    </row>
    <row r="262" spans="1:9" s="81" customFormat="1" ht="15">
      <c r="A262" s="82"/>
      <c r="B262" s="83"/>
      <c r="C262" s="84"/>
      <c r="D262" s="84"/>
      <c r="E262" s="229"/>
      <c r="F262" s="230"/>
      <c r="G262" s="231"/>
      <c r="H262" s="231"/>
      <c r="I262" s="231"/>
    </row>
    <row r="263" spans="1:9" s="81" customFormat="1" ht="15">
      <c r="A263" s="82"/>
      <c r="B263" s="83"/>
      <c r="C263" s="84"/>
      <c r="D263" s="84"/>
      <c r="E263" s="229"/>
      <c r="F263" s="230"/>
      <c r="G263" s="231"/>
      <c r="H263" s="231"/>
      <c r="I263" s="231"/>
    </row>
    <row r="264" spans="1:9" s="81" customFormat="1" ht="15">
      <c r="A264" s="82"/>
      <c r="B264" s="83"/>
      <c r="C264" s="84"/>
      <c r="D264" s="84"/>
      <c r="E264" s="229"/>
      <c r="F264" s="230"/>
      <c r="G264" s="231"/>
      <c r="H264" s="231"/>
      <c r="I264" s="231"/>
    </row>
    <row r="265" spans="1:9" s="81" customFormat="1" ht="15">
      <c r="A265" s="82"/>
      <c r="B265" s="83"/>
      <c r="C265" s="84"/>
      <c r="D265" s="84"/>
      <c r="E265" s="229"/>
      <c r="F265" s="230"/>
      <c r="G265" s="231"/>
      <c r="H265" s="231"/>
      <c r="I265" s="231"/>
    </row>
    <row r="266" spans="1:9" s="81" customFormat="1" ht="15">
      <c r="A266" s="82"/>
      <c r="B266" s="83"/>
      <c r="C266" s="84"/>
      <c r="D266" s="84"/>
      <c r="E266" s="229"/>
      <c r="F266" s="230"/>
      <c r="G266" s="231"/>
      <c r="H266" s="231"/>
      <c r="I266" s="231"/>
    </row>
    <row r="267" spans="1:9" s="81" customFormat="1" ht="15">
      <c r="A267" s="82"/>
      <c r="B267" s="83"/>
      <c r="C267" s="84"/>
      <c r="D267" s="84"/>
      <c r="E267" s="229"/>
      <c r="F267" s="230"/>
      <c r="G267" s="231"/>
      <c r="H267" s="231"/>
      <c r="I267" s="231"/>
    </row>
    <row r="268" spans="1:9" s="81" customFormat="1" ht="15">
      <c r="A268" s="82"/>
      <c r="B268" s="83"/>
      <c r="C268" s="84"/>
      <c r="D268" s="84"/>
      <c r="E268" s="229"/>
      <c r="F268" s="230"/>
      <c r="G268" s="231"/>
      <c r="H268" s="231"/>
      <c r="I268" s="231"/>
    </row>
    <row r="269" spans="1:9" s="81" customFormat="1" ht="15">
      <c r="A269" s="82"/>
      <c r="B269" s="83"/>
      <c r="C269" s="84"/>
      <c r="D269" s="84"/>
      <c r="E269" s="229"/>
      <c r="F269" s="230"/>
      <c r="G269" s="231"/>
      <c r="H269" s="231"/>
      <c r="I269" s="231"/>
    </row>
    <row r="270" spans="1:9" s="81" customFormat="1" ht="15">
      <c r="A270" s="82"/>
      <c r="B270" s="83"/>
      <c r="C270" s="84"/>
      <c r="D270" s="84"/>
      <c r="E270" s="229"/>
      <c r="F270" s="230"/>
      <c r="G270" s="231"/>
      <c r="H270" s="231"/>
      <c r="I270" s="231"/>
    </row>
    <row r="271" spans="1:9" s="81" customFormat="1" ht="15">
      <c r="A271" s="82"/>
      <c r="B271" s="83"/>
      <c r="C271" s="84"/>
      <c r="D271" s="84"/>
      <c r="E271" s="229"/>
      <c r="F271" s="230"/>
      <c r="G271" s="231"/>
      <c r="H271" s="231"/>
      <c r="I271" s="231"/>
    </row>
    <row r="272" ht="15">
      <c r="I272" s="231"/>
    </row>
    <row r="273" ht="15">
      <c r="I273" s="231"/>
    </row>
    <row r="274" ht="15">
      <c r="I274" s="231"/>
    </row>
    <row r="275" ht="15">
      <c r="I275" s="231"/>
    </row>
    <row r="276" ht="15">
      <c r="I276" s="231"/>
    </row>
  </sheetData>
  <sheetProtection/>
  <mergeCells count="1">
    <mergeCell ref="A21:D21"/>
  </mergeCells>
  <printOptions/>
  <pageMargins left="0.7874015748031497" right="0.7874015748031497" top="0.7874015748031497" bottom="0.7874015748031497" header="0.5118110236220472" footer="0.5118110236220472"/>
  <pageSetup fitToHeight="3" fitToWidth="1" horizontalDpi="600" verticalDpi="600" orientation="landscape" paperSize="9" scale="78" r:id="rId3"/>
  <headerFooter alignWithMargins="0">
    <oddFooter>&amp;CStránka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X38"/>
  <sheetViews>
    <sheetView zoomScaleSheetLayoutView="100" zoomScalePageLayoutView="0" workbookViewId="0" topLeftCell="F1">
      <pane ySplit="3" topLeftCell="A4" activePane="bottomLeft" state="frozen"/>
      <selection pane="topLeft" activeCell="A1" sqref="A1"/>
      <selection pane="bottomLeft" activeCell="I1" sqref="I1"/>
    </sheetView>
  </sheetViews>
  <sheetFormatPr defaultColWidth="9.00390625" defaultRowHeight="12.75" outlineLevelRow="2"/>
  <cols>
    <col min="1" max="5" width="9.125" style="238" hidden="1" customWidth="1"/>
    <col min="6" max="6" width="4.50390625" style="292" customWidth="1"/>
    <col min="7" max="7" width="4.375" style="293" customWidth="1"/>
    <col min="8" max="8" width="11.125" style="294" customWidth="1"/>
    <col min="9" max="9" width="57.125" style="295" customWidth="1"/>
    <col min="10" max="10" width="4.375" style="293" customWidth="1"/>
    <col min="11" max="11" width="13.625" style="296" customWidth="1"/>
    <col min="12" max="12" width="6.875" style="297" customWidth="1"/>
    <col min="13" max="13" width="13.50390625" style="296" customWidth="1"/>
    <col min="14" max="14" width="12.50390625" style="297" customWidth="1"/>
    <col min="15" max="15" width="15.625" style="298" customWidth="1"/>
    <col min="16" max="16" width="11.50390625" style="299" bestFit="1" customWidth="1"/>
    <col min="17" max="17" width="9.375" style="297" customWidth="1"/>
    <col min="18" max="18" width="8.50390625" style="297" customWidth="1"/>
    <col min="19" max="19" width="5.625" style="297" customWidth="1"/>
    <col min="20" max="20" width="9.625" style="297" hidden="1" customWidth="1"/>
    <col min="21" max="21" width="14.50390625" style="297" hidden="1" customWidth="1"/>
    <col min="22" max="22" width="15.625" style="297" hidden="1" customWidth="1"/>
    <col min="23" max="24" width="10.00390625" style="294" hidden="1" customWidth="1"/>
    <col min="25" max="25" width="9.50390625" style="238" customWidth="1"/>
    <col min="26" max="16384" width="8.875" style="238" customWidth="1"/>
  </cols>
  <sheetData>
    <row r="1" spans="6:24" ht="21" customHeight="1">
      <c r="F1" s="239"/>
      <c r="G1" s="240"/>
      <c r="H1" s="240"/>
      <c r="I1" s="240" t="s">
        <v>231</v>
      </c>
      <c r="J1" s="240"/>
      <c r="K1" s="241"/>
      <c r="L1" s="242"/>
      <c r="M1" s="241"/>
      <c r="N1" s="242"/>
      <c r="O1" s="243"/>
      <c r="P1" s="244"/>
      <c r="Q1" s="242"/>
      <c r="R1" s="242"/>
      <c r="S1" s="242"/>
      <c r="T1" s="242"/>
      <c r="U1" s="242"/>
      <c r="V1" s="242"/>
      <c r="W1" s="240"/>
      <c r="X1" s="240"/>
    </row>
    <row r="2" spans="6:24" ht="21" customHeight="1">
      <c r="F2" s="245"/>
      <c r="G2" s="240"/>
      <c r="H2" s="240"/>
      <c r="I2" s="240"/>
      <c r="J2" s="240"/>
      <c r="K2" s="241"/>
      <c r="L2" s="242"/>
      <c r="M2" s="241"/>
      <c r="N2" s="242"/>
      <c r="O2" s="243"/>
      <c r="P2" s="244"/>
      <c r="Q2" s="242"/>
      <c r="R2" s="242"/>
      <c r="S2" s="242"/>
      <c r="T2" s="242"/>
      <c r="U2" s="242"/>
      <c r="V2" s="242"/>
      <c r="W2" s="240"/>
      <c r="X2" s="240"/>
    </row>
    <row r="3" spans="6:24" s="246" customFormat="1" ht="13.5" thickBot="1">
      <c r="F3" s="247" t="s">
        <v>77</v>
      </c>
      <c r="G3" s="247" t="s">
        <v>78</v>
      </c>
      <c r="H3" s="247" t="s">
        <v>79</v>
      </c>
      <c r="I3" s="248" t="s">
        <v>74</v>
      </c>
      <c r="J3" s="247" t="s">
        <v>80</v>
      </c>
      <c r="K3" s="247" t="s">
        <v>81</v>
      </c>
      <c r="L3" s="247" t="s">
        <v>82</v>
      </c>
      <c r="M3" s="247" t="s">
        <v>83</v>
      </c>
      <c r="N3" s="247" t="s">
        <v>84</v>
      </c>
      <c r="O3" s="247" t="s">
        <v>3</v>
      </c>
      <c r="P3" s="247" t="s">
        <v>85</v>
      </c>
      <c r="Q3" s="247" t="s">
        <v>75</v>
      </c>
      <c r="R3" s="247" t="s">
        <v>86</v>
      </c>
      <c r="S3" s="247" t="s">
        <v>87</v>
      </c>
      <c r="T3" s="247" t="s">
        <v>88</v>
      </c>
      <c r="U3" s="247" t="s">
        <v>76</v>
      </c>
      <c r="V3" s="247" t="s">
        <v>89</v>
      </c>
      <c r="W3" s="247" t="s">
        <v>122</v>
      </c>
      <c r="X3" s="247" t="s">
        <v>123</v>
      </c>
    </row>
    <row r="4" spans="6:24" ht="11.25" customHeight="1">
      <c r="F4" s="249"/>
      <c r="G4" s="250"/>
      <c r="H4" s="251"/>
      <c r="I4" s="252"/>
      <c r="J4" s="250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51"/>
      <c r="X4" s="251"/>
    </row>
    <row r="5" spans="6:24" s="253" customFormat="1" ht="17.25" customHeight="1">
      <c r="F5" s="254"/>
      <c r="G5" s="255"/>
      <c r="H5" s="256"/>
      <c r="I5" s="256" t="s">
        <v>161</v>
      </c>
      <c r="J5" s="255"/>
      <c r="K5" s="257"/>
      <c r="L5" s="258"/>
      <c r="M5" s="257"/>
      <c r="N5" s="258"/>
      <c r="O5" s="259">
        <f>SUBTOTAL(9,O6:O37)</f>
        <v>0</v>
      </c>
      <c r="P5" s="260"/>
      <c r="Q5" s="261">
        <f>SUBTOTAL(9,Q6:Q37)</f>
        <v>4.620977553088512</v>
      </c>
      <c r="R5" s="258"/>
      <c r="S5" s="261">
        <f>SUBTOTAL(9,S6:S37)</f>
        <v>0.2585</v>
      </c>
      <c r="T5" s="262" t="s">
        <v>90</v>
      </c>
      <c r="U5" s="259">
        <f>SUBTOTAL(9,U6:U37)</f>
        <v>0</v>
      </c>
      <c r="V5" s="259">
        <f>SUBTOTAL(9,V6:V37)</f>
        <v>0</v>
      </c>
      <c r="W5" s="263"/>
      <c r="X5" s="263"/>
    </row>
    <row r="6" spans="6:24" s="264" customFormat="1" ht="16.5" customHeight="1" outlineLevel="1">
      <c r="F6" s="265"/>
      <c r="G6" s="250"/>
      <c r="H6" s="266"/>
      <c r="I6" s="266" t="s">
        <v>175</v>
      </c>
      <c r="J6" s="250"/>
      <c r="K6" s="267"/>
      <c r="L6" s="268"/>
      <c r="M6" s="267"/>
      <c r="N6" s="268"/>
      <c r="O6" s="269">
        <f>SUBTOTAL(9,O7:O11)</f>
        <v>0</v>
      </c>
      <c r="P6" s="270"/>
      <c r="Q6" s="271">
        <f>SUBTOTAL(9,Q7:Q11)</f>
        <v>0.2958</v>
      </c>
      <c r="R6" s="268"/>
      <c r="S6" s="271">
        <f>SUBTOTAL(9,S7:S11)</f>
        <v>0</v>
      </c>
      <c r="T6" s="272" t="s">
        <v>90</v>
      </c>
      <c r="U6" s="269">
        <f>SUBTOTAL(9,U7:U11)</f>
        <v>0</v>
      </c>
      <c r="V6" s="269">
        <f>SUBTOTAL(9,V7:V11)</f>
        <v>0</v>
      </c>
      <c r="W6" s="251"/>
      <c r="X6" s="251"/>
    </row>
    <row r="7" spans="1:24" s="273" customFormat="1" ht="11.25" outlineLevel="2">
      <c r="A7" s="273" t="s">
        <v>91</v>
      </c>
      <c r="B7" s="273" t="s">
        <v>92</v>
      </c>
      <c r="C7" s="273" t="s">
        <v>93</v>
      </c>
      <c r="D7" s="273" t="s">
        <v>94</v>
      </c>
      <c r="E7" s="273" t="s">
        <v>95</v>
      </c>
      <c r="F7" s="274">
        <v>1</v>
      </c>
      <c r="G7" s="275" t="s">
        <v>97</v>
      </c>
      <c r="H7" s="276" t="s">
        <v>176</v>
      </c>
      <c r="I7" s="277" t="s">
        <v>177</v>
      </c>
      <c r="J7" s="275" t="s">
        <v>98</v>
      </c>
      <c r="K7" s="278">
        <v>0.1</v>
      </c>
      <c r="L7" s="279">
        <v>0</v>
      </c>
      <c r="M7" s="278">
        <f>K7*(1+L7/100)</f>
        <v>0.1</v>
      </c>
      <c r="N7" s="280"/>
      <c r="O7" s="281">
        <f>M7*N7</f>
        <v>0</v>
      </c>
      <c r="P7" s="282">
        <v>1.98</v>
      </c>
      <c r="Q7" s="279">
        <f>M7*P7</f>
        <v>0.198</v>
      </c>
      <c r="R7" s="282"/>
      <c r="S7" s="279">
        <f>M7*R7</f>
        <v>0</v>
      </c>
      <c r="T7" s="281">
        <v>21</v>
      </c>
      <c r="U7" s="281">
        <f>O7*(T7/100)</f>
        <v>0</v>
      </c>
      <c r="V7" s="281">
        <f>O7+U7</f>
        <v>0</v>
      </c>
      <c r="W7" s="276" t="s">
        <v>162</v>
      </c>
      <c r="X7" s="276" t="s">
        <v>178</v>
      </c>
    </row>
    <row r="8" spans="6:24" s="273" customFormat="1" ht="11.25" outlineLevel="2">
      <c r="F8" s="274">
        <v>2</v>
      </c>
      <c r="G8" s="275" t="s">
        <v>97</v>
      </c>
      <c r="H8" s="276" t="s">
        <v>179</v>
      </c>
      <c r="I8" s="277" t="s">
        <v>180</v>
      </c>
      <c r="J8" s="275" t="s">
        <v>98</v>
      </c>
      <c r="K8" s="278">
        <v>0.02</v>
      </c>
      <c r="L8" s="279">
        <v>0</v>
      </c>
      <c r="M8" s="278">
        <f>K8*(1+L8/100)</f>
        <v>0.02</v>
      </c>
      <c r="N8" s="280"/>
      <c r="O8" s="281">
        <f>M8*N8</f>
        <v>0</v>
      </c>
      <c r="P8" s="282">
        <v>2.59</v>
      </c>
      <c r="Q8" s="279">
        <f>M8*P8</f>
        <v>0.0518</v>
      </c>
      <c r="R8" s="282"/>
      <c r="S8" s="279">
        <f>M8*R8</f>
        <v>0</v>
      </c>
      <c r="T8" s="281">
        <v>21</v>
      </c>
      <c r="U8" s="281">
        <f>O8*(T8/100)</f>
        <v>0</v>
      </c>
      <c r="V8" s="281">
        <f>O8+U8</f>
        <v>0</v>
      </c>
      <c r="W8" s="276" t="s">
        <v>162</v>
      </c>
      <c r="X8" s="276" t="s">
        <v>178</v>
      </c>
    </row>
    <row r="9" spans="6:24" s="273" customFormat="1" ht="11.25" outlineLevel="2">
      <c r="F9" s="274">
        <v>3</v>
      </c>
      <c r="G9" s="275" t="s">
        <v>97</v>
      </c>
      <c r="H9" s="276" t="s">
        <v>181</v>
      </c>
      <c r="I9" s="277" t="s">
        <v>182</v>
      </c>
      <c r="J9" s="275" t="s">
        <v>100</v>
      </c>
      <c r="K9" s="278">
        <v>0.5</v>
      </c>
      <c r="L9" s="279">
        <v>0</v>
      </c>
      <c r="M9" s="278">
        <f>K9*(1+L9/100)</f>
        <v>0.5</v>
      </c>
      <c r="N9" s="280"/>
      <c r="O9" s="281">
        <f>M9*N9</f>
        <v>0</v>
      </c>
      <c r="P9" s="282">
        <v>0.084</v>
      </c>
      <c r="Q9" s="279">
        <f>M9*P9</f>
        <v>0.042</v>
      </c>
      <c r="R9" s="282"/>
      <c r="S9" s="279">
        <f>M9*R9</f>
        <v>0</v>
      </c>
      <c r="T9" s="281">
        <v>21</v>
      </c>
      <c r="U9" s="281">
        <f>O9*(T9/100)</f>
        <v>0</v>
      </c>
      <c r="V9" s="281">
        <f>O9+U9</f>
        <v>0</v>
      </c>
      <c r="W9" s="276" t="s">
        <v>162</v>
      </c>
      <c r="X9" s="276" t="s">
        <v>178</v>
      </c>
    </row>
    <row r="10" spans="6:24" s="273" customFormat="1" ht="11.25" outlineLevel="2">
      <c r="F10" s="274">
        <v>4</v>
      </c>
      <c r="G10" s="275" t="s">
        <v>97</v>
      </c>
      <c r="H10" s="276" t="s">
        <v>183</v>
      </c>
      <c r="I10" s="277" t="s">
        <v>184</v>
      </c>
      <c r="J10" s="275" t="s">
        <v>100</v>
      </c>
      <c r="K10" s="278">
        <v>4</v>
      </c>
      <c r="L10" s="279">
        <v>0</v>
      </c>
      <c r="M10" s="278">
        <f>K10*(1+L10/100)</f>
        <v>4</v>
      </c>
      <c r="N10" s="280"/>
      <c r="O10" s="281">
        <f>M10*N10</f>
        <v>0</v>
      </c>
      <c r="P10" s="282">
        <v>0.001</v>
      </c>
      <c r="Q10" s="279">
        <f>M10*P10</f>
        <v>0.004</v>
      </c>
      <c r="R10" s="282"/>
      <c r="S10" s="279">
        <f>M10*R10</f>
        <v>0</v>
      </c>
      <c r="T10" s="281">
        <v>21</v>
      </c>
      <c r="U10" s="281">
        <f>O10*(T10/100)</f>
        <v>0</v>
      </c>
      <c r="V10" s="281">
        <f>O10+U10</f>
        <v>0</v>
      </c>
      <c r="W10" s="276" t="s">
        <v>162</v>
      </c>
      <c r="X10" s="276" t="s">
        <v>178</v>
      </c>
    </row>
    <row r="11" spans="6:24" s="283" customFormat="1" ht="12.75" customHeight="1" outlineLevel="2">
      <c r="F11" s="284"/>
      <c r="G11" s="285"/>
      <c r="H11" s="285"/>
      <c r="I11" s="286"/>
      <c r="J11" s="285"/>
      <c r="K11" s="287"/>
      <c r="L11" s="288"/>
      <c r="M11" s="287"/>
      <c r="N11" s="288"/>
      <c r="O11" s="289"/>
      <c r="P11" s="290"/>
      <c r="Q11" s="288"/>
      <c r="R11" s="288"/>
      <c r="S11" s="288"/>
      <c r="T11" s="291" t="s">
        <v>90</v>
      </c>
      <c r="U11" s="288"/>
      <c r="V11" s="288"/>
      <c r="W11" s="285"/>
      <c r="X11" s="285"/>
    </row>
    <row r="12" spans="6:24" s="264" customFormat="1" ht="16.5" customHeight="1" outlineLevel="1">
      <c r="F12" s="265"/>
      <c r="G12" s="250"/>
      <c r="H12" s="266"/>
      <c r="I12" s="266" t="s">
        <v>124</v>
      </c>
      <c r="J12" s="250"/>
      <c r="K12" s="267"/>
      <c r="L12" s="268"/>
      <c r="M12" s="267"/>
      <c r="N12" s="268"/>
      <c r="O12" s="269">
        <f>SUBTOTAL(9,O13:O17)</f>
        <v>0</v>
      </c>
      <c r="P12" s="270"/>
      <c r="Q12" s="271">
        <f>SUBTOTAL(9,Q13:Q17)</f>
        <v>4.323113553088512</v>
      </c>
      <c r="R12" s="268"/>
      <c r="S12" s="271">
        <f>SUBTOTAL(9,S13:S17)</f>
        <v>0</v>
      </c>
      <c r="T12" s="272" t="s">
        <v>90</v>
      </c>
      <c r="U12" s="269">
        <f>SUBTOTAL(9,U13:U17)</f>
        <v>0</v>
      </c>
      <c r="V12" s="269">
        <f>SUBTOTAL(9,V13:V17)</f>
        <v>0</v>
      </c>
      <c r="W12" s="251"/>
      <c r="X12" s="251"/>
    </row>
    <row r="13" spans="6:24" s="273" customFormat="1" ht="11.25" outlineLevel="2">
      <c r="F13" s="274">
        <v>5</v>
      </c>
      <c r="G13" s="275" t="s">
        <v>97</v>
      </c>
      <c r="H13" s="276" t="s">
        <v>163</v>
      </c>
      <c r="I13" s="277" t="s">
        <v>164</v>
      </c>
      <c r="J13" s="275" t="s">
        <v>98</v>
      </c>
      <c r="K13" s="278">
        <v>0.58968</v>
      </c>
      <c r="L13" s="279">
        <v>0</v>
      </c>
      <c r="M13" s="278">
        <f>K13*(1+L13/100)</f>
        <v>0.58968</v>
      </c>
      <c r="N13" s="280"/>
      <c r="O13" s="281">
        <f>M13*N13</f>
        <v>0</v>
      </c>
      <c r="P13" s="282">
        <v>2.25634</v>
      </c>
      <c r="Q13" s="279">
        <f>M13*P13</f>
        <v>1.3305185711999998</v>
      </c>
      <c r="R13" s="282"/>
      <c r="S13" s="279">
        <f>M13*R13</f>
        <v>0</v>
      </c>
      <c r="T13" s="281">
        <v>21</v>
      </c>
      <c r="U13" s="281">
        <f>O13*(T13/100)</f>
        <v>0</v>
      </c>
      <c r="V13" s="281">
        <f>O13+U13</f>
        <v>0</v>
      </c>
      <c r="W13" s="276" t="s">
        <v>162</v>
      </c>
      <c r="X13" s="276" t="s">
        <v>125</v>
      </c>
    </row>
    <row r="14" spans="6:24" s="273" customFormat="1" ht="22.5" outlineLevel="2">
      <c r="F14" s="274">
        <v>6</v>
      </c>
      <c r="G14" s="275" t="s">
        <v>97</v>
      </c>
      <c r="H14" s="276" t="s">
        <v>165</v>
      </c>
      <c r="I14" s="277" t="s">
        <v>166</v>
      </c>
      <c r="J14" s="275" t="s">
        <v>98</v>
      </c>
      <c r="K14" s="278">
        <v>0.59</v>
      </c>
      <c r="L14" s="279">
        <v>0</v>
      </c>
      <c r="M14" s="278">
        <f>K14*(1+L14/100)</f>
        <v>0.59</v>
      </c>
      <c r="N14" s="280"/>
      <c r="O14" s="281">
        <f>M14*N14</f>
        <v>0</v>
      </c>
      <c r="P14" s="282"/>
      <c r="Q14" s="279">
        <f>M14*P14</f>
        <v>0</v>
      </c>
      <c r="R14" s="282"/>
      <c r="S14" s="279">
        <f>M14*R14</f>
        <v>0</v>
      </c>
      <c r="T14" s="281">
        <v>21</v>
      </c>
      <c r="U14" s="281">
        <f>O14*(T14/100)</f>
        <v>0</v>
      </c>
      <c r="V14" s="281">
        <f>O14+U14</f>
        <v>0</v>
      </c>
      <c r="W14" s="276" t="s">
        <v>162</v>
      </c>
      <c r="X14" s="276" t="s">
        <v>125</v>
      </c>
    </row>
    <row r="15" spans="6:24" s="273" customFormat="1" ht="11.25" outlineLevel="2">
      <c r="F15" s="274">
        <v>7</v>
      </c>
      <c r="G15" s="275" t="s">
        <v>97</v>
      </c>
      <c r="H15" s="276" t="s">
        <v>167</v>
      </c>
      <c r="I15" s="277" t="s">
        <v>168</v>
      </c>
      <c r="J15" s="275" t="s">
        <v>99</v>
      </c>
      <c r="K15" s="278">
        <v>0.013208831999999998</v>
      </c>
      <c r="L15" s="279">
        <v>10</v>
      </c>
      <c r="M15" s="278">
        <f>K15*(1+L15/100)</f>
        <v>0.0145297152</v>
      </c>
      <c r="N15" s="280"/>
      <c r="O15" s="281">
        <f>M15*N15</f>
        <v>0</v>
      </c>
      <c r="P15" s="282">
        <v>1.05306</v>
      </c>
      <c r="Q15" s="279">
        <f>M15*P15</f>
        <v>0.015300661888512</v>
      </c>
      <c r="R15" s="282"/>
      <c r="S15" s="279">
        <f>M15*R15</f>
        <v>0</v>
      </c>
      <c r="T15" s="281">
        <v>21</v>
      </c>
      <c r="U15" s="281">
        <f>O15*(T15/100)</f>
        <v>0</v>
      </c>
      <c r="V15" s="281">
        <f>O15+U15</f>
        <v>0</v>
      </c>
      <c r="W15" s="276" t="s">
        <v>162</v>
      </c>
      <c r="X15" s="276" t="s">
        <v>125</v>
      </c>
    </row>
    <row r="16" spans="6:24" s="273" customFormat="1" ht="11.25" outlineLevel="2">
      <c r="F16" s="274">
        <v>8</v>
      </c>
      <c r="G16" s="275" t="s">
        <v>97</v>
      </c>
      <c r="H16" s="276" t="s">
        <v>169</v>
      </c>
      <c r="I16" s="277" t="s">
        <v>170</v>
      </c>
      <c r="J16" s="275" t="s">
        <v>98</v>
      </c>
      <c r="K16" s="278">
        <v>1.503684</v>
      </c>
      <c r="L16" s="279">
        <v>0</v>
      </c>
      <c r="M16" s="278">
        <f>K16*(1+L16/100)</f>
        <v>1.503684</v>
      </c>
      <c r="N16" s="280"/>
      <c r="O16" s="281">
        <f>M16*N16</f>
        <v>0</v>
      </c>
      <c r="P16" s="282">
        <v>1.98</v>
      </c>
      <c r="Q16" s="279">
        <f>M16*P16</f>
        <v>2.97729432</v>
      </c>
      <c r="R16" s="282"/>
      <c r="S16" s="279">
        <f>M16*R16</f>
        <v>0</v>
      </c>
      <c r="T16" s="281">
        <v>21</v>
      </c>
      <c r="U16" s="281">
        <f>O16*(T16/100)</f>
        <v>0</v>
      </c>
      <c r="V16" s="281">
        <f>O16+U16</f>
        <v>0</v>
      </c>
      <c r="W16" s="276" t="s">
        <v>162</v>
      </c>
      <c r="X16" s="276" t="s">
        <v>125</v>
      </c>
    </row>
    <row r="17" spans="6:24" s="283" customFormat="1" ht="12.75" customHeight="1" outlineLevel="2">
      <c r="F17" s="284"/>
      <c r="G17" s="285"/>
      <c r="H17" s="285"/>
      <c r="I17" s="286"/>
      <c r="J17" s="285"/>
      <c r="K17" s="287"/>
      <c r="L17" s="288"/>
      <c r="M17" s="287"/>
      <c r="N17" s="288"/>
      <c r="O17" s="289"/>
      <c r="P17" s="290"/>
      <c r="Q17" s="288"/>
      <c r="R17" s="288"/>
      <c r="S17" s="288"/>
      <c r="T17" s="291" t="s">
        <v>90</v>
      </c>
      <c r="U17" s="288"/>
      <c r="V17" s="288"/>
      <c r="W17" s="285"/>
      <c r="X17" s="285"/>
    </row>
    <row r="18" spans="6:24" s="264" customFormat="1" ht="16.5" customHeight="1" outlineLevel="1">
      <c r="F18" s="265"/>
      <c r="G18" s="250"/>
      <c r="H18" s="266"/>
      <c r="I18" s="266" t="s">
        <v>101</v>
      </c>
      <c r="J18" s="250"/>
      <c r="K18" s="267"/>
      <c r="L18" s="268"/>
      <c r="M18" s="267"/>
      <c r="N18" s="268"/>
      <c r="O18" s="269">
        <f>SUBTOTAL(9,O19:O21)</f>
        <v>0</v>
      </c>
      <c r="P18" s="270"/>
      <c r="Q18" s="271">
        <f>SUBTOTAL(9,Q19:Q21)</f>
        <v>0.002064</v>
      </c>
      <c r="R18" s="268"/>
      <c r="S18" s="271">
        <f>SUBTOTAL(9,S19:S21)</f>
        <v>0</v>
      </c>
      <c r="T18" s="272" t="s">
        <v>90</v>
      </c>
      <c r="U18" s="269">
        <f>SUBTOTAL(9,U19:U21)</f>
        <v>0</v>
      </c>
      <c r="V18" s="269">
        <f>SUBTOTAL(9,V19:V21)</f>
        <v>0</v>
      </c>
      <c r="W18" s="251"/>
      <c r="X18" s="251"/>
    </row>
    <row r="19" spans="6:24" s="273" customFormat="1" ht="11.25" outlineLevel="2">
      <c r="F19" s="274">
        <v>9</v>
      </c>
      <c r="G19" s="275" t="s">
        <v>96</v>
      </c>
      <c r="H19" s="276" t="s">
        <v>185</v>
      </c>
      <c r="I19" s="277" t="s">
        <v>186</v>
      </c>
      <c r="J19" s="275" t="s">
        <v>8</v>
      </c>
      <c r="K19" s="278">
        <v>10</v>
      </c>
      <c r="L19" s="279">
        <v>0</v>
      </c>
      <c r="M19" s="278">
        <f>K19*(1+L19/100)</f>
        <v>10</v>
      </c>
      <c r="N19" s="280"/>
      <c r="O19" s="281">
        <f>M19*N19</f>
        <v>0</v>
      </c>
      <c r="P19" s="282"/>
      <c r="Q19" s="279">
        <f>M19*P19</f>
        <v>0</v>
      </c>
      <c r="R19" s="282"/>
      <c r="S19" s="279">
        <f>M19*R19</f>
        <v>0</v>
      </c>
      <c r="T19" s="281">
        <v>21</v>
      </c>
      <c r="U19" s="281">
        <f>O19*(T19/100)</f>
        <v>0</v>
      </c>
      <c r="V19" s="281">
        <f>O19+U19</f>
        <v>0</v>
      </c>
      <c r="W19" s="276" t="s">
        <v>162</v>
      </c>
      <c r="X19" s="276" t="s">
        <v>126</v>
      </c>
    </row>
    <row r="20" spans="6:24" s="273" customFormat="1" ht="11.25" outlineLevel="2">
      <c r="F20" s="274">
        <v>10</v>
      </c>
      <c r="G20" s="275" t="s">
        <v>97</v>
      </c>
      <c r="H20" s="276" t="s">
        <v>187</v>
      </c>
      <c r="I20" s="277" t="s">
        <v>188</v>
      </c>
      <c r="J20" s="275" t="s">
        <v>8</v>
      </c>
      <c r="K20" s="278">
        <v>8.6</v>
      </c>
      <c r="L20" s="279">
        <v>0</v>
      </c>
      <c r="M20" s="278">
        <f>K20*(1+L20/100)</f>
        <v>8.6</v>
      </c>
      <c r="N20" s="280"/>
      <c r="O20" s="281">
        <f>M20*N20</f>
        <v>0</v>
      </c>
      <c r="P20" s="282">
        <v>0.00024</v>
      </c>
      <c r="Q20" s="279">
        <f>M20*P20</f>
        <v>0.002064</v>
      </c>
      <c r="R20" s="282"/>
      <c r="S20" s="279">
        <f>M20*R20</f>
        <v>0</v>
      </c>
      <c r="T20" s="281">
        <v>21</v>
      </c>
      <c r="U20" s="281">
        <f>O20*(T20/100)</f>
        <v>0</v>
      </c>
      <c r="V20" s="281">
        <f>O20+U20</f>
        <v>0</v>
      </c>
      <c r="W20" s="276" t="s">
        <v>162</v>
      </c>
      <c r="X20" s="276" t="s">
        <v>126</v>
      </c>
    </row>
    <row r="21" spans="6:24" s="283" customFormat="1" ht="12.75" customHeight="1" outlineLevel="2">
      <c r="F21" s="284"/>
      <c r="G21" s="285"/>
      <c r="H21" s="285"/>
      <c r="I21" s="286"/>
      <c r="J21" s="285"/>
      <c r="K21" s="287"/>
      <c r="L21" s="288"/>
      <c r="M21" s="287"/>
      <c r="N21" s="288"/>
      <c r="O21" s="289"/>
      <c r="P21" s="290"/>
      <c r="Q21" s="288"/>
      <c r="R21" s="288"/>
      <c r="S21" s="288"/>
      <c r="T21" s="291" t="s">
        <v>90</v>
      </c>
      <c r="U21" s="288"/>
      <c r="V21" s="288"/>
      <c r="W21" s="285"/>
      <c r="X21" s="285"/>
    </row>
    <row r="22" spans="6:24" s="264" customFormat="1" ht="16.5" customHeight="1" outlineLevel="1">
      <c r="F22" s="265"/>
      <c r="G22" s="250"/>
      <c r="H22" s="266"/>
      <c r="I22" s="266" t="s">
        <v>102</v>
      </c>
      <c r="J22" s="250"/>
      <c r="K22" s="267"/>
      <c r="L22" s="268"/>
      <c r="M22" s="267"/>
      <c r="N22" s="268"/>
      <c r="O22" s="269">
        <f>SUBTOTAL(9,O23:O30)</f>
        <v>0</v>
      </c>
      <c r="P22" s="270"/>
      <c r="Q22" s="271">
        <f>SUBTOTAL(9,Q23:Q30)</f>
        <v>0</v>
      </c>
      <c r="R22" s="268"/>
      <c r="S22" s="271">
        <f>SUBTOTAL(9,S23:S30)</f>
        <v>0.2585</v>
      </c>
      <c r="T22" s="272" t="s">
        <v>90</v>
      </c>
      <c r="U22" s="269">
        <f>SUBTOTAL(9,U23:U30)</f>
        <v>0</v>
      </c>
      <c r="V22" s="269">
        <f>SUBTOTAL(9,V23:V30)</f>
        <v>0</v>
      </c>
      <c r="W22" s="251"/>
      <c r="X22" s="251"/>
    </row>
    <row r="23" spans="6:24" s="273" customFormat="1" ht="11.25" outlineLevel="2">
      <c r="F23" s="274">
        <v>11</v>
      </c>
      <c r="G23" s="275" t="s">
        <v>97</v>
      </c>
      <c r="H23" s="276" t="s">
        <v>189</v>
      </c>
      <c r="I23" s="277" t="s">
        <v>190</v>
      </c>
      <c r="J23" s="275" t="s">
        <v>100</v>
      </c>
      <c r="K23" s="278">
        <v>0.5</v>
      </c>
      <c r="L23" s="279">
        <v>0</v>
      </c>
      <c r="M23" s="278">
        <f aca="true" t="shared" si="0" ref="M23:M29">K23*(1+L23/100)</f>
        <v>0.5</v>
      </c>
      <c r="N23" s="280"/>
      <c r="O23" s="281">
        <f aca="true" t="shared" si="1" ref="O23:O29">M23*N23</f>
        <v>0</v>
      </c>
      <c r="P23" s="282"/>
      <c r="Q23" s="279">
        <f aca="true" t="shared" si="2" ref="Q23:Q29">M23*P23</f>
        <v>0</v>
      </c>
      <c r="R23" s="282">
        <v>0.24</v>
      </c>
      <c r="S23" s="279">
        <f aca="true" t="shared" si="3" ref="S23:S29">M23*R23</f>
        <v>0.12</v>
      </c>
      <c r="T23" s="281">
        <v>21</v>
      </c>
      <c r="U23" s="281">
        <f aca="true" t="shared" si="4" ref="U23:U29">O23*(T23/100)</f>
        <v>0</v>
      </c>
      <c r="V23" s="281">
        <f aca="true" t="shared" si="5" ref="V23:V29">O23+U23</f>
        <v>0</v>
      </c>
      <c r="W23" s="276" t="s">
        <v>162</v>
      </c>
      <c r="X23" s="276" t="s">
        <v>127</v>
      </c>
    </row>
    <row r="24" spans="6:24" s="273" customFormat="1" ht="11.25" outlineLevel="2">
      <c r="F24" s="274">
        <v>12</v>
      </c>
      <c r="G24" s="275" t="s">
        <v>97</v>
      </c>
      <c r="H24" s="276" t="s">
        <v>191</v>
      </c>
      <c r="I24" s="277" t="s">
        <v>192</v>
      </c>
      <c r="J24" s="275" t="s">
        <v>100</v>
      </c>
      <c r="K24" s="278">
        <v>0.5</v>
      </c>
      <c r="L24" s="279">
        <v>0</v>
      </c>
      <c r="M24" s="278">
        <f t="shared" si="0"/>
        <v>0.5</v>
      </c>
      <c r="N24" s="280"/>
      <c r="O24" s="281">
        <f t="shared" si="1"/>
        <v>0</v>
      </c>
      <c r="P24" s="282"/>
      <c r="Q24" s="279">
        <f t="shared" si="2"/>
        <v>0</v>
      </c>
      <c r="R24" s="282">
        <v>0.181</v>
      </c>
      <c r="S24" s="279">
        <f t="shared" si="3"/>
        <v>0.0905</v>
      </c>
      <c r="T24" s="281">
        <v>21</v>
      </c>
      <c r="U24" s="281">
        <f t="shared" si="4"/>
        <v>0</v>
      </c>
      <c r="V24" s="281">
        <f t="shared" si="5"/>
        <v>0</v>
      </c>
      <c r="W24" s="276" t="s">
        <v>162</v>
      </c>
      <c r="X24" s="276" t="s">
        <v>127</v>
      </c>
    </row>
    <row r="25" spans="6:24" s="273" customFormat="1" ht="11.25" outlineLevel="2">
      <c r="F25" s="274">
        <v>13</v>
      </c>
      <c r="G25" s="275" t="s">
        <v>97</v>
      </c>
      <c r="H25" s="276" t="s">
        <v>193</v>
      </c>
      <c r="I25" s="277" t="s">
        <v>194</v>
      </c>
      <c r="J25" s="275" t="s">
        <v>8</v>
      </c>
      <c r="K25" s="278">
        <v>4</v>
      </c>
      <c r="L25" s="279">
        <v>0</v>
      </c>
      <c r="M25" s="278">
        <f t="shared" si="0"/>
        <v>4</v>
      </c>
      <c r="N25" s="280"/>
      <c r="O25" s="281">
        <f t="shared" si="1"/>
        <v>0</v>
      </c>
      <c r="P25" s="282"/>
      <c r="Q25" s="279">
        <f t="shared" si="2"/>
        <v>0</v>
      </c>
      <c r="R25" s="282"/>
      <c r="S25" s="279">
        <f t="shared" si="3"/>
        <v>0</v>
      </c>
      <c r="T25" s="281">
        <v>21</v>
      </c>
      <c r="U25" s="281">
        <f t="shared" si="4"/>
        <v>0</v>
      </c>
      <c r="V25" s="281">
        <f t="shared" si="5"/>
        <v>0</v>
      </c>
      <c r="W25" s="276" t="s">
        <v>162</v>
      </c>
      <c r="X25" s="276" t="s">
        <v>127</v>
      </c>
    </row>
    <row r="26" spans="6:24" s="273" customFormat="1" ht="11.25" outlineLevel="2">
      <c r="F26" s="274">
        <v>14</v>
      </c>
      <c r="G26" s="275" t="s">
        <v>97</v>
      </c>
      <c r="H26" s="276" t="s">
        <v>171</v>
      </c>
      <c r="I26" s="277" t="s">
        <v>172</v>
      </c>
      <c r="J26" s="275" t="s">
        <v>109</v>
      </c>
      <c r="K26" s="278">
        <v>2</v>
      </c>
      <c r="L26" s="279">
        <v>0</v>
      </c>
      <c r="M26" s="278">
        <f t="shared" si="0"/>
        <v>2</v>
      </c>
      <c r="N26" s="280"/>
      <c r="O26" s="281">
        <f t="shared" si="1"/>
        <v>0</v>
      </c>
      <c r="P26" s="282"/>
      <c r="Q26" s="279">
        <f t="shared" si="2"/>
        <v>0</v>
      </c>
      <c r="R26" s="282">
        <v>0.024</v>
      </c>
      <c r="S26" s="279">
        <f t="shared" si="3"/>
        <v>0.048</v>
      </c>
      <c r="T26" s="281">
        <v>21</v>
      </c>
      <c r="U26" s="281">
        <f t="shared" si="4"/>
        <v>0</v>
      </c>
      <c r="V26" s="281">
        <f t="shared" si="5"/>
        <v>0</v>
      </c>
      <c r="W26" s="276" t="s">
        <v>162</v>
      </c>
      <c r="X26" s="276" t="s">
        <v>127</v>
      </c>
    </row>
    <row r="27" spans="6:24" s="273" customFormat="1" ht="11.25" outlineLevel="2">
      <c r="F27" s="274">
        <v>15</v>
      </c>
      <c r="G27" s="275" t="s">
        <v>97</v>
      </c>
      <c r="H27" s="276" t="s">
        <v>128</v>
      </c>
      <c r="I27" s="277" t="s">
        <v>129</v>
      </c>
      <c r="J27" s="275" t="s">
        <v>99</v>
      </c>
      <c r="K27" s="278">
        <v>0.259</v>
      </c>
      <c r="L27" s="279">
        <v>0</v>
      </c>
      <c r="M27" s="278">
        <f t="shared" si="0"/>
        <v>0.259</v>
      </c>
      <c r="N27" s="280"/>
      <c r="O27" s="281">
        <f t="shared" si="1"/>
        <v>0</v>
      </c>
      <c r="P27" s="282"/>
      <c r="Q27" s="279">
        <f t="shared" si="2"/>
        <v>0</v>
      </c>
      <c r="R27" s="282"/>
      <c r="S27" s="279">
        <f t="shared" si="3"/>
        <v>0</v>
      </c>
      <c r="T27" s="281">
        <v>21</v>
      </c>
      <c r="U27" s="281">
        <f t="shared" si="4"/>
        <v>0</v>
      </c>
      <c r="V27" s="281">
        <f t="shared" si="5"/>
        <v>0</v>
      </c>
      <c r="W27" s="276" t="s">
        <v>162</v>
      </c>
      <c r="X27" s="276" t="s">
        <v>127</v>
      </c>
    </row>
    <row r="28" spans="6:24" s="273" customFormat="1" ht="11.25" outlineLevel="2">
      <c r="F28" s="274">
        <v>16</v>
      </c>
      <c r="G28" s="275" t="s">
        <v>97</v>
      </c>
      <c r="H28" s="276" t="s">
        <v>130</v>
      </c>
      <c r="I28" s="277" t="s">
        <v>131</v>
      </c>
      <c r="J28" s="275" t="s">
        <v>99</v>
      </c>
      <c r="K28" s="278">
        <v>4.662</v>
      </c>
      <c r="L28" s="279">
        <v>0</v>
      </c>
      <c r="M28" s="278">
        <f t="shared" si="0"/>
        <v>4.662</v>
      </c>
      <c r="N28" s="280"/>
      <c r="O28" s="281">
        <f t="shared" si="1"/>
        <v>0</v>
      </c>
      <c r="P28" s="282"/>
      <c r="Q28" s="279">
        <f t="shared" si="2"/>
        <v>0</v>
      </c>
      <c r="R28" s="282"/>
      <c r="S28" s="279">
        <f t="shared" si="3"/>
        <v>0</v>
      </c>
      <c r="T28" s="281">
        <v>21</v>
      </c>
      <c r="U28" s="281">
        <f t="shared" si="4"/>
        <v>0</v>
      </c>
      <c r="V28" s="281">
        <f t="shared" si="5"/>
        <v>0</v>
      </c>
      <c r="W28" s="276" t="s">
        <v>162</v>
      </c>
      <c r="X28" s="276" t="s">
        <v>127</v>
      </c>
    </row>
    <row r="29" spans="6:24" s="273" customFormat="1" ht="11.25" outlineLevel="2">
      <c r="F29" s="274">
        <v>17</v>
      </c>
      <c r="G29" s="275" t="s">
        <v>97</v>
      </c>
      <c r="H29" s="276" t="s">
        <v>132</v>
      </c>
      <c r="I29" s="277" t="s">
        <v>133</v>
      </c>
      <c r="J29" s="275" t="s">
        <v>99</v>
      </c>
      <c r="K29" s="278">
        <v>0.259</v>
      </c>
      <c r="L29" s="279">
        <v>0</v>
      </c>
      <c r="M29" s="278">
        <f t="shared" si="0"/>
        <v>0.259</v>
      </c>
      <c r="N29" s="280"/>
      <c r="O29" s="281">
        <f t="shared" si="1"/>
        <v>0</v>
      </c>
      <c r="P29" s="282"/>
      <c r="Q29" s="279">
        <f t="shared" si="2"/>
        <v>0</v>
      </c>
      <c r="R29" s="282"/>
      <c r="S29" s="279">
        <f t="shared" si="3"/>
        <v>0</v>
      </c>
      <c r="T29" s="281">
        <v>21</v>
      </c>
      <c r="U29" s="281">
        <f t="shared" si="4"/>
        <v>0</v>
      </c>
      <c r="V29" s="281">
        <f t="shared" si="5"/>
        <v>0</v>
      </c>
      <c r="W29" s="276" t="s">
        <v>162</v>
      </c>
      <c r="X29" s="276" t="s">
        <v>127</v>
      </c>
    </row>
    <row r="30" spans="6:24" s="283" customFormat="1" ht="12.75" customHeight="1" outlineLevel="2">
      <c r="F30" s="284"/>
      <c r="G30" s="285"/>
      <c r="H30" s="285"/>
      <c r="I30" s="286"/>
      <c r="J30" s="285"/>
      <c r="K30" s="287"/>
      <c r="L30" s="288"/>
      <c r="M30" s="287"/>
      <c r="N30" s="288"/>
      <c r="O30" s="289"/>
      <c r="P30" s="290"/>
      <c r="Q30" s="288"/>
      <c r="R30" s="288"/>
      <c r="S30" s="288"/>
      <c r="T30" s="291" t="s">
        <v>90</v>
      </c>
      <c r="U30" s="288"/>
      <c r="V30" s="288"/>
      <c r="W30" s="285"/>
      <c r="X30" s="285"/>
    </row>
    <row r="31" spans="6:24" s="264" customFormat="1" ht="16.5" customHeight="1" outlineLevel="1">
      <c r="F31" s="265"/>
      <c r="G31" s="250"/>
      <c r="H31" s="266"/>
      <c r="I31" s="266" t="s">
        <v>103</v>
      </c>
      <c r="J31" s="250"/>
      <c r="K31" s="267"/>
      <c r="L31" s="268"/>
      <c r="M31" s="267"/>
      <c r="N31" s="268"/>
      <c r="O31" s="269">
        <f>SUBTOTAL(9,O32:O33)</f>
        <v>0</v>
      </c>
      <c r="P31" s="270"/>
      <c r="Q31" s="271">
        <f>SUBTOTAL(9,Q32:Q33)</f>
        <v>0</v>
      </c>
      <c r="R31" s="268"/>
      <c r="S31" s="271">
        <f>SUBTOTAL(9,S32:S33)</f>
        <v>0</v>
      </c>
      <c r="T31" s="272" t="s">
        <v>90</v>
      </c>
      <c r="U31" s="269">
        <f>SUBTOTAL(9,U32:U33)</f>
        <v>0</v>
      </c>
      <c r="V31" s="269">
        <f>SUBTOTAL(9,V32:V33)</f>
        <v>0</v>
      </c>
      <c r="W31" s="251"/>
      <c r="X31" s="251"/>
    </row>
    <row r="32" spans="6:24" s="273" customFormat="1" ht="11.25" outlineLevel="2">
      <c r="F32" s="274">
        <v>18</v>
      </c>
      <c r="G32" s="275" t="s">
        <v>97</v>
      </c>
      <c r="H32" s="276" t="s">
        <v>173</v>
      </c>
      <c r="I32" s="277" t="s">
        <v>174</v>
      </c>
      <c r="J32" s="275" t="s">
        <v>99</v>
      </c>
      <c r="K32" s="278">
        <v>4.620977553088511</v>
      </c>
      <c r="L32" s="279">
        <v>0</v>
      </c>
      <c r="M32" s="278">
        <f>K32*(1+L32/100)</f>
        <v>4.620977553088511</v>
      </c>
      <c r="N32" s="280"/>
      <c r="O32" s="281">
        <f>M32*N32</f>
        <v>0</v>
      </c>
      <c r="P32" s="282"/>
      <c r="Q32" s="279">
        <f>M32*P32</f>
        <v>0</v>
      </c>
      <c r="R32" s="282"/>
      <c r="S32" s="279">
        <f>M32*R32</f>
        <v>0</v>
      </c>
      <c r="T32" s="281">
        <v>21</v>
      </c>
      <c r="U32" s="281">
        <f>O32*(T32/100)</f>
        <v>0</v>
      </c>
      <c r="V32" s="281">
        <f>O32+U32</f>
        <v>0</v>
      </c>
      <c r="W32" s="276" t="s">
        <v>162</v>
      </c>
      <c r="X32" s="276" t="s">
        <v>134</v>
      </c>
    </row>
    <row r="33" spans="6:24" s="283" customFormat="1" ht="12.75" customHeight="1" outlineLevel="2">
      <c r="F33" s="284"/>
      <c r="G33" s="285"/>
      <c r="H33" s="285"/>
      <c r="I33" s="286"/>
      <c r="J33" s="285"/>
      <c r="K33" s="287"/>
      <c r="L33" s="288"/>
      <c r="M33" s="287"/>
      <c r="N33" s="288"/>
      <c r="O33" s="289"/>
      <c r="P33" s="290"/>
      <c r="Q33" s="288"/>
      <c r="R33" s="288"/>
      <c r="S33" s="288"/>
      <c r="T33" s="291" t="s">
        <v>90</v>
      </c>
      <c r="U33" s="288"/>
      <c r="V33" s="288"/>
      <c r="W33" s="285"/>
      <c r="X33" s="285"/>
    </row>
    <row r="34" spans="6:24" s="264" customFormat="1" ht="16.5" customHeight="1" outlineLevel="1">
      <c r="F34" s="265"/>
      <c r="G34" s="250"/>
      <c r="H34" s="266"/>
      <c r="I34" s="266" t="s">
        <v>104</v>
      </c>
      <c r="J34" s="250"/>
      <c r="K34" s="267"/>
      <c r="L34" s="268"/>
      <c r="M34" s="267"/>
      <c r="N34" s="268"/>
      <c r="O34" s="269">
        <f>SUBTOTAL(9,O35:O36)</f>
        <v>0</v>
      </c>
      <c r="P34" s="270"/>
      <c r="Q34" s="271">
        <f>SUBTOTAL(9,Q35:Q36)</f>
        <v>0</v>
      </c>
      <c r="R34" s="268"/>
      <c r="S34" s="271">
        <f>SUBTOTAL(9,S35:S36)</f>
        <v>0</v>
      </c>
      <c r="T34" s="272" t="s">
        <v>90</v>
      </c>
      <c r="U34" s="269">
        <f>SUBTOTAL(9,U35:U36)</f>
        <v>0</v>
      </c>
      <c r="V34" s="269">
        <f>SUBTOTAL(9,V35:V36)</f>
        <v>0</v>
      </c>
      <c r="W34" s="251"/>
      <c r="X34" s="251"/>
    </row>
    <row r="35" spans="6:24" s="273" customFormat="1" ht="11.25" outlineLevel="2">
      <c r="F35" s="274">
        <v>19</v>
      </c>
      <c r="G35" s="275" t="s">
        <v>105</v>
      </c>
      <c r="H35" s="276" t="s">
        <v>106</v>
      </c>
      <c r="I35" s="277" t="s">
        <v>107</v>
      </c>
      <c r="J35" s="275" t="s">
        <v>108</v>
      </c>
      <c r="K35" s="278"/>
      <c r="L35" s="279">
        <v>0</v>
      </c>
      <c r="M35" s="278">
        <f>K35*(1+L35/100)</f>
        <v>0</v>
      </c>
      <c r="N35" s="280"/>
      <c r="O35" s="281">
        <f>M35*N35</f>
        <v>0</v>
      </c>
      <c r="P35" s="282"/>
      <c r="Q35" s="279">
        <f>M35*P35</f>
        <v>0</v>
      </c>
      <c r="R35" s="282"/>
      <c r="S35" s="279">
        <f>M35*R35</f>
        <v>0</v>
      </c>
      <c r="T35" s="281">
        <v>21</v>
      </c>
      <c r="U35" s="281">
        <f>O35*(T35/100)</f>
        <v>0</v>
      </c>
      <c r="V35" s="281">
        <f>O35+U35</f>
        <v>0</v>
      </c>
      <c r="W35" s="276" t="s">
        <v>162</v>
      </c>
      <c r="X35" s="276" t="s">
        <v>135</v>
      </c>
    </row>
    <row r="36" spans="6:24" s="283" customFormat="1" ht="12.75" customHeight="1" outlineLevel="2">
      <c r="F36" s="284"/>
      <c r="G36" s="285"/>
      <c r="H36" s="285"/>
      <c r="I36" s="286"/>
      <c r="J36" s="285"/>
      <c r="K36" s="287"/>
      <c r="L36" s="288"/>
      <c r="M36" s="287"/>
      <c r="N36" s="288"/>
      <c r="O36" s="289"/>
      <c r="P36" s="290"/>
      <c r="Q36" s="288"/>
      <c r="R36" s="288"/>
      <c r="S36" s="288"/>
      <c r="T36" s="291" t="s">
        <v>90</v>
      </c>
      <c r="U36" s="288"/>
      <c r="V36" s="288"/>
      <c r="W36" s="285"/>
      <c r="X36" s="285"/>
    </row>
    <row r="37" spans="6:24" s="283" customFormat="1" ht="12.75" customHeight="1" outlineLevel="1">
      <c r="F37" s="284"/>
      <c r="G37" s="285"/>
      <c r="H37" s="285"/>
      <c r="I37" s="286"/>
      <c r="J37" s="285"/>
      <c r="K37" s="287"/>
      <c r="L37" s="288"/>
      <c r="M37" s="287"/>
      <c r="N37" s="288"/>
      <c r="O37" s="289"/>
      <c r="P37" s="290"/>
      <c r="Q37" s="288"/>
      <c r="R37" s="288"/>
      <c r="S37" s="288"/>
      <c r="T37" s="291" t="s">
        <v>90</v>
      </c>
      <c r="U37" s="288"/>
      <c r="V37" s="288"/>
      <c r="W37" s="285"/>
      <c r="X37" s="285"/>
    </row>
    <row r="38" spans="6:24" s="283" customFormat="1" ht="12.75" customHeight="1">
      <c r="F38" s="284"/>
      <c r="G38" s="285"/>
      <c r="H38" s="285"/>
      <c r="I38" s="286"/>
      <c r="J38" s="285"/>
      <c r="K38" s="287"/>
      <c r="L38" s="288"/>
      <c r="M38" s="287"/>
      <c r="N38" s="288"/>
      <c r="O38" s="289"/>
      <c r="P38" s="290"/>
      <c r="Q38" s="288"/>
      <c r="R38" s="288"/>
      <c r="S38" s="288"/>
      <c r="T38" s="291" t="s">
        <v>90</v>
      </c>
      <c r="U38" s="288"/>
      <c r="V38" s="288"/>
      <c r="W38" s="285"/>
      <c r="X38" s="285"/>
    </row>
  </sheetData>
  <sheetProtection/>
  <printOptions/>
  <pageMargins left="0.1968503937007874" right="0" top="0.5905511811023623" bottom="0.5905511811023623" header="0.3937007874015748" footer="0.3937007874015748"/>
  <pageSetup fitToHeight="9999" fitToWidth="1" horizontalDpi="300" verticalDpi="300" orientation="landscape" paperSize="9" scale="82" r:id="rId1"/>
  <headerFooter alignWithMargins="0">
    <oddFooter>&amp;L&amp;8www.euroCALC.cz&amp;C&amp;8&amp;P z &amp;N&amp;R&amp;8&amp;D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trachta</dc:creator>
  <cp:keywords/>
  <dc:description/>
  <cp:lastModifiedBy>ldobiasovsky</cp:lastModifiedBy>
  <cp:lastPrinted>2014-04-18T13:45:41Z</cp:lastPrinted>
  <dcterms:created xsi:type="dcterms:W3CDTF">2009-08-13T05:43:00Z</dcterms:created>
  <dcterms:modified xsi:type="dcterms:W3CDTF">2014-04-18T13:45:43Z</dcterms:modified>
  <cp:category/>
  <cp:version/>
  <cp:contentType/>
  <cp:contentStatus/>
</cp:coreProperties>
</file>