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List1" sheetId="1" r:id="rId1"/>
  </sheets>
  <definedNames>
    <definedName name="_xlnm.Print_Area" localSheetId="0">'List1'!$A$2:$H$80</definedName>
  </definedNames>
  <calcPr fullCalcOnLoad="1"/>
</workbook>
</file>

<file path=xl/sharedStrings.xml><?xml version="1.0" encoding="utf-8"?>
<sst xmlns="http://schemas.openxmlformats.org/spreadsheetml/2006/main" count="249" uniqueCount="157">
  <si>
    <t>Finance přidělené z Komise STv</t>
  </si>
  <si>
    <t>Finance přidělené 
v rozpočtu města</t>
  </si>
  <si>
    <t>Řádná žádost</t>
  </si>
  <si>
    <t>Mimořádná žádost</t>
  </si>
  <si>
    <t>"Centrum pro mládež a alternativní sporty"</t>
  </si>
  <si>
    <t>Provozní náklady</t>
  </si>
  <si>
    <t>"Vodní záchranářská služba Karlovy Vary o.s."</t>
  </si>
  <si>
    <t>1. FC Karlovy Vary a.s.</t>
  </si>
  <si>
    <t>Podpora mládežnických družstev</t>
  </si>
  <si>
    <t>A.M. bike z.s.</t>
  </si>
  <si>
    <t>Karlovarský AM bikemaraton 2015</t>
  </si>
  <si>
    <t xml:space="preserve">Asociace Záchranný kruh </t>
  </si>
  <si>
    <t xml:space="preserve">Basketbalový klub Lokomotiva Karlovy Vary </t>
  </si>
  <si>
    <t>1.980.000,- Kč Podpora mládežnických družstev/                    625.000,- Kč Provozní náklady - podpora "A" týmu</t>
  </si>
  <si>
    <t>Bc. Martin Soukup</t>
  </si>
  <si>
    <t>Karlovy Vary DOWNTOWN 2015</t>
  </si>
  <si>
    <t xml:space="preserve">Biceclinic junior team </t>
  </si>
  <si>
    <t>Bike clinic cup 2015</t>
  </si>
  <si>
    <t>CITY TRIATHLON Karlovy Vary, o.s.</t>
  </si>
  <si>
    <t>CITY TRIATHLON Karlovy Vary 2015</t>
  </si>
  <si>
    <t xml:space="preserve">ČBF, s.r.o. </t>
  </si>
  <si>
    <t>Mezinárodní turnaj v basketbalu žen 2015</t>
  </si>
  <si>
    <t>Česká společnost pro naturální sport o.s.</t>
  </si>
  <si>
    <t>100.000,- Kč Mezinárodní MČR v naturální kulturistice/                                                             20.000,- Kč Provozní náklady</t>
  </si>
  <si>
    <t>D – TEAM o.s. Karlovy Vary</t>
  </si>
  <si>
    <t>Dům dětí a mládeže Karlovy Vary</t>
  </si>
  <si>
    <t>Letní příměstské tábory - "Léto plné pohody"</t>
  </si>
  <si>
    <t>FB Hurrican</t>
  </si>
  <si>
    <t>550.000,- Kč Provozní náklady/                                             50.000,- Kč Údržba areálu AC Start/                                                50.000,- Kč Sportik 2015</t>
  </si>
  <si>
    <t>Geometry Global, s.r.o.</t>
  </si>
  <si>
    <t>Česká pojišťovna Mizuno RunTour</t>
  </si>
  <si>
    <t xml:space="preserve">Golf Club Karlovy Vary </t>
  </si>
  <si>
    <t xml:space="preserve">Provozní náklady </t>
  </si>
  <si>
    <t>HC Energie Karlovy Vary, s.r.o.</t>
  </si>
  <si>
    <t>16.000.000,- Kč  Provoz a služby mládežnického hokeje/                                           7.000.000,- Kč Pronájem ledové plochy a šaten v prostorách KV Areny mládežnickými hokejovými týmy HC Enerige v roce 2015</t>
  </si>
  <si>
    <t xml:space="preserve">HIPODROM HOLOUBEK s.r.o. </t>
  </si>
  <si>
    <t>Pořádání dostihových dnů v sozóně 2015</t>
  </si>
  <si>
    <t xml:space="preserve">Hockey Club Karlovy Vary </t>
  </si>
  <si>
    <t>HW CLUB Karlovy Vary s.r.o.</t>
  </si>
  <si>
    <t>Náklady na ženskou ligu</t>
  </si>
  <si>
    <t xml:space="preserve">Jezdecká sportovní stáj Tandem Karlovy Vary </t>
  </si>
  <si>
    <t>Jezdecký klub Karlovy Vary - Stará Role, z.s.</t>
  </si>
  <si>
    <t>Juniorský maratonský klub, o.s.</t>
  </si>
  <si>
    <t>Juniorský maraton 2015 - Běžíme pro Evropu (semifinále pro Karlovarský kraj)</t>
  </si>
  <si>
    <t xml:space="preserve">Karate klub Tygr Karlovy Vary </t>
  </si>
  <si>
    <t>Karlovarský šachklub Tietz</t>
  </si>
  <si>
    <t>KLUB SPORTOVNÍHO TANCE BEST</t>
  </si>
  <si>
    <t>Krasobruslařský klub Karlovy Vary, o.s.</t>
  </si>
  <si>
    <t>KV stěna o.s.</t>
  </si>
  <si>
    <t>LK Slovan K. Vary</t>
  </si>
  <si>
    <t>MS VZS ČČK Karlovy Vary - Jesenice</t>
  </si>
  <si>
    <t>Pronájmy bazénů</t>
  </si>
  <si>
    <t>Občanské sdružení Respect Us</t>
  </si>
  <si>
    <t xml:space="preserve">OK1KVK radioklub lázeňského města Karlovy Vary </t>
  </si>
  <si>
    <t xml:space="preserve">Okresní rada Asociace školních sportovních klubů České republiky Karlovy Vary </t>
  </si>
  <si>
    <t xml:space="preserve">První Krušnohorská o.p.s. </t>
  </si>
  <si>
    <t>Náklady spojené s úpravou lyžařských stop v Krušných Horách</t>
  </si>
  <si>
    <t xml:space="preserve">RAPpresent Karlovy Vary </t>
  </si>
  <si>
    <t>RGC Karlovy Vary, z.s.</t>
  </si>
  <si>
    <t>SC Start Karlovy Vary</t>
  </si>
  <si>
    <t>SC Start Warriors</t>
  </si>
  <si>
    <t>Sdružení rodičů a přátel při DDM K.Vary</t>
  </si>
  <si>
    <t>Podzimní cena DDM Karlovy Vary 2015</t>
  </si>
  <si>
    <t>Sjednocená organizace nevidomých a slabozrakých České republiky - oblastní pobočka Karlovy Vary</t>
  </si>
  <si>
    <t>Náklady oblastní pobočky Karlovy Vary - sportovní činnost</t>
  </si>
  <si>
    <t>SK BULDOCI Karlovy Vary - Dvory</t>
  </si>
  <si>
    <t xml:space="preserve">SK HBC C.S.K.A. Karlovy Vary </t>
  </si>
  <si>
    <t>SK KONTAKT KARLOVY VARY</t>
  </si>
  <si>
    <t>SK Liapor - Witte Karlovy Vary z.s.</t>
  </si>
  <si>
    <t>SKI KLUB KARLOVY VARY, o.s.</t>
  </si>
  <si>
    <t xml:space="preserve">Sportovní klub "Hubertus" Karlovy Vary </t>
  </si>
  <si>
    <t>Sportovní klub policie Hvězda Karlovy Vary o.s.</t>
  </si>
  <si>
    <t>Sportovní klub vozíčkářů Sharks</t>
  </si>
  <si>
    <t>Sportovní krasobruslařský klub Karlovy Vary o.s.</t>
  </si>
  <si>
    <t xml:space="preserve">Sportovní kuželkářský klub Karlovy Vary </t>
  </si>
  <si>
    <t xml:space="preserve">Sportovní sdružení BK Karlovy Vary, občanské sdružení </t>
  </si>
  <si>
    <t>Sportovní unie Karlovarska  z.s.</t>
  </si>
  <si>
    <t>STAR Karlovy Vary o.s.</t>
  </si>
  <si>
    <t>Provozní náklady - Pronájmy sportovišť</t>
  </si>
  <si>
    <t xml:space="preserve">Střední odborné učilistě stravování a služeb Karlovy Vary </t>
  </si>
  <si>
    <t>Camp netradičních sportů pro karlovarské děti a mládež 2015</t>
  </si>
  <si>
    <t>Svaz důchodců České republiky, o.s. Městská organizace Karlovy Vary</t>
  </si>
  <si>
    <t>Aktivní život seniorů - plavání</t>
  </si>
  <si>
    <t>Šachový klub Karlovy Vary</t>
  </si>
  <si>
    <t xml:space="preserve">Tělocvičná jednota Sokol Karlovy Vary </t>
  </si>
  <si>
    <t>Tělovýchovná jednota Domu dětí a mládeže Karlovy Vary - Stará Role</t>
  </si>
  <si>
    <t>Tělovýchovná jednota Karlovy Vary - Tašovice</t>
  </si>
  <si>
    <t xml:space="preserve">Tělovýchovná jednota KSNP Sedlec </t>
  </si>
  <si>
    <t xml:space="preserve">72.000,- Kč Akce Eurosportring Karlovy Vary 2015/                          350.000,- Kč  Provozní náklady </t>
  </si>
  <si>
    <t>Tělovýchovná jednota Lokomotiva  - šerm o.s.</t>
  </si>
  <si>
    <t xml:space="preserve">Tělovýchovná jednota SLAVIA Karlovy Vary </t>
  </si>
  <si>
    <t xml:space="preserve">50.000,- Kč Provozní náklady/                                                                                                              20.000,- Kiwi muž 2015                                                                                                                         100.000,- Kč RGC Cup 2015 - mezinárodní závody v moder.gymnastice </t>
  </si>
  <si>
    <t xml:space="preserve">Tempo Team Prague, s.r.o. </t>
  </si>
  <si>
    <t>Mattoni 1/2 maraton Karlovy Vary 2015</t>
  </si>
  <si>
    <t>Tenisový klub Lokomotiva Karlovy Vary, o.s.</t>
  </si>
  <si>
    <t>Tenisový klub Olšová Vrata</t>
  </si>
  <si>
    <t xml:space="preserve">Tenisový klub TC Gejzírpark Karlovy Vary </t>
  </si>
  <si>
    <t>TJ Karlovy Vary-Dvory</t>
  </si>
  <si>
    <t>TJ Lokomotiva Karlovy Vary o.s.</t>
  </si>
  <si>
    <t>TJ Slovan  Karlovy Vary, o.s.</t>
  </si>
  <si>
    <t>TJ Thermia Karlovy Vary o.s.</t>
  </si>
  <si>
    <t>480.000,- Kč Provozní náklady/                                                         80.000,- Kč Organizování basketbalových kroužků v ZŠ</t>
  </si>
  <si>
    <t>Triatlet Karlovy Vary</t>
  </si>
  <si>
    <t>VK Karlovarsko 2014 s.r.o.</t>
  </si>
  <si>
    <t>1.500.000,- Kč Provozní náklady včetně nákladů za ubytování sportovců/                                                                                                  200.000,- Kč Náklady spojené s účastí hráčů v Evropském poháru</t>
  </si>
  <si>
    <t>Volejbalový klub Karlovy Vary</t>
  </si>
  <si>
    <t xml:space="preserve"> </t>
  </si>
  <si>
    <t>X-Team BaNo Karlovy Vary, o.s.</t>
  </si>
  <si>
    <t>Sportovní činnost + organizování závodů</t>
  </si>
  <si>
    <t xml:space="preserve">CELKEM </t>
  </si>
  <si>
    <t>NÁVŠTĚVU PROVEDE</t>
  </si>
  <si>
    <t>xxx</t>
  </si>
  <si>
    <t>TERMÍN KONÁNÍ AKCE</t>
  </si>
  <si>
    <t>80.000,- Kč Den záchranářů 2015/                                                      1.550.000,- Kč provoz Centra zdraví a bezpečí</t>
  </si>
  <si>
    <t>akce zrušena</t>
  </si>
  <si>
    <t>Eurosporting - xxx</t>
  </si>
  <si>
    <t>srpen 2015</t>
  </si>
  <si>
    <t>Sportik - 12.9.2015</t>
  </si>
  <si>
    <t>září 2015??</t>
  </si>
  <si>
    <t>13.9.2015</t>
  </si>
  <si>
    <t>22.-23.8.2015</t>
  </si>
  <si>
    <t>PŘIDĚLENO NA ROK 2015</t>
  </si>
  <si>
    <t>ÚČEL</t>
  </si>
  <si>
    <t>SUBJEKT</t>
  </si>
  <si>
    <t>xxx - akce již proběhla</t>
  </si>
  <si>
    <t>MČR - xxx</t>
  </si>
  <si>
    <t>Den záchranářů - xxx</t>
  </si>
  <si>
    <t>listopad 2015</t>
  </si>
  <si>
    <t>RGC Cup 2015 - xxx              Kiwi muž -  1.8.2015</t>
  </si>
  <si>
    <t>Peřina</t>
  </si>
  <si>
    <t>Ledl</t>
  </si>
  <si>
    <t>Ing. Prudil</t>
  </si>
  <si>
    <t>Ing. Sebera</t>
  </si>
  <si>
    <t>Ing. Prudil + Mendel</t>
  </si>
  <si>
    <t>všichni členové komise</t>
  </si>
  <si>
    <t>Ing. Sebera + Ing. Hytha</t>
  </si>
  <si>
    <t>Peřina + Mgr. Frühauf</t>
  </si>
  <si>
    <t>Ing. Hytha</t>
  </si>
  <si>
    <t>Ing. Sebera + Mendel + Ledl</t>
  </si>
  <si>
    <t>Ing. Prudil + Ledl</t>
  </si>
  <si>
    <t>Ing. Sebera + Hytha + Peřina</t>
  </si>
  <si>
    <t>Terla</t>
  </si>
  <si>
    <t>Pešek</t>
  </si>
  <si>
    <t xml:space="preserve">Klub stolního tenisu Karlovy Vary </t>
  </si>
  <si>
    <t>Peřina + Ing. Prudil</t>
  </si>
  <si>
    <t>Ing. Hytha + Mgr. Frühauf</t>
  </si>
  <si>
    <t>Ing. Sebera + Frühauf + Peřina</t>
  </si>
  <si>
    <t>Ing. Prudil + Peřina</t>
  </si>
  <si>
    <t>Ing. Sebera + Ledl</t>
  </si>
  <si>
    <t xml:space="preserve">Ing. Sebera </t>
  </si>
  <si>
    <t>Ledl + Mendel + Peřina</t>
  </si>
  <si>
    <t>Ing. Prudil + Mendel + Hytha</t>
  </si>
  <si>
    <t>Mendel</t>
  </si>
  <si>
    <t xml:space="preserve">Peřina + Ledl </t>
  </si>
  <si>
    <t>Ing. Sebera + Mendel</t>
  </si>
  <si>
    <t xml:space="preserve">Ing. Prudil + Mendel  </t>
  </si>
  <si>
    <t xml:space="preserve">Mendel + Mgr. Frühauf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</si>
</sst>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/>
    </xf>
    <xf numFmtId="3" fontId="18" fillId="33" borderId="10" xfId="0" applyNumberFormat="1" applyFont="1" applyFill="1" applyBorder="1" applyAlignment="1">
      <alignment horizontal="right" vertical="center"/>
    </xf>
    <xf numFmtId="3" fontId="19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3" fontId="18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/>
    </xf>
    <xf numFmtId="3" fontId="24" fillId="33" borderId="10" xfId="0" applyNumberFormat="1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/>
    </xf>
    <xf numFmtId="3" fontId="18" fillId="33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33" borderId="11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49" fontId="4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3" fontId="18" fillId="33" borderId="18" xfId="0" applyNumberFormat="1" applyFont="1" applyFill="1" applyBorder="1" applyAlignment="1">
      <alignment vertical="center"/>
    </xf>
    <xf numFmtId="3" fontId="18" fillId="33" borderId="18" xfId="0" applyNumberFormat="1" applyFont="1" applyFill="1" applyBorder="1" applyAlignment="1">
      <alignment horizontal="right" vertical="center"/>
    </xf>
    <xf numFmtId="3" fontId="19" fillId="33" borderId="18" xfId="0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 wrapText="1"/>
    </xf>
    <xf numFmtId="0" fontId="41" fillId="25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18" fillId="33" borderId="10" xfId="0" applyNumberFormat="1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vertical="center"/>
    </xf>
    <xf numFmtId="3" fontId="42" fillId="34" borderId="17" xfId="0" applyNumberFormat="1" applyFont="1" applyFill="1" applyBorder="1" applyAlignment="1">
      <alignment vertical="center"/>
    </xf>
    <xf numFmtId="0" fontId="42" fillId="34" borderId="17" xfId="0" applyFont="1" applyFill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18" fillId="33" borderId="18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vertical="center"/>
    </xf>
    <xf numFmtId="0" fontId="40" fillId="35" borderId="22" xfId="0" applyFont="1" applyFill="1" applyBorder="1" applyAlignment="1">
      <alignment horizontal="center" vertical="center" wrapText="1"/>
    </xf>
    <xf numFmtId="0" fontId="40" fillId="35" borderId="23" xfId="0" applyFont="1" applyFill="1" applyBorder="1" applyAlignment="1">
      <alignment horizontal="center" vertical="center" wrapText="1"/>
    </xf>
    <xf numFmtId="0" fontId="40" fillId="35" borderId="24" xfId="0" applyFont="1" applyFill="1" applyBorder="1" applyAlignment="1">
      <alignment horizontal="center" vertical="center" wrapText="1"/>
    </xf>
    <xf numFmtId="49" fontId="40" fillId="35" borderId="23" xfId="0" applyNumberFormat="1" applyFont="1" applyFill="1" applyBorder="1" applyAlignment="1">
      <alignment horizontal="center" vertical="center" wrapText="1"/>
    </xf>
    <xf numFmtId="49" fontId="40" fillId="35" borderId="24" xfId="0" applyNumberFormat="1" applyFont="1" applyFill="1" applyBorder="1" applyAlignment="1">
      <alignment horizontal="center" vertical="center" wrapText="1"/>
    </xf>
    <xf numFmtId="0" fontId="40" fillId="35" borderId="25" xfId="0" applyFont="1" applyFill="1" applyBorder="1" applyAlignment="1">
      <alignment horizontal="center" vertical="center"/>
    </xf>
    <xf numFmtId="0" fontId="40" fillId="35" borderId="26" xfId="0" applyFont="1" applyFill="1" applyBorder="1" applyAlignment="1">
      <alignment horizontal="center" vertical="center"/>
    </xf>
    <xf numFmtId="0" fontId="40" fillId="35" borderId="23" xfId="0" applyFont="1" applyFill="1" applyBorder="1" applyAlignment="1">
      <alignment horizontal="center" vertical="center"/>
    </xf>
    <xf numFmtId="0" fontId="40" fillId="35" borderId="24" xfId="0" applyFont="1" applyFill="1" applyBorder="1" applyAlignment="1">
      <alignment horizontal="center" vertical="center"/>
    </xf>
    <xf numFmtId="0" fontId="40" fillId="35" borderId="27" xfId="0" applyFont="1" applyFill="1" applyBorder="1" applyAlignment="1">
      <alignment horizontal="center" vertical="center" wrapText="1"/>
    </xf>
    <xf numFmtId="0" fontId="40" fillId="35" borderId="28" xfId="0" applyFont="1" applyFill="1" applyBorder="1" applyAlignment="1">
      <alignment horizontal="center" vertical="center" wrapText="1"/>
    </xf>
    <xf numFmtId="0" fontId="40" fillId="35" borderId="29" xfId="0" applyFont="1" applyFill="1" applyBorder="1" applyAlignment="1">
      <alignment horizontal="center" vertical="center" wrapText="1"/>
    </xf>
    <xf numFmtId="0" fontId="40" fillId="35" borderId="30" xfId="0" applyFont="1" applyFill="1" applyBorder="1" applyAlignment="1">
      <alignment horizontal="center" vertical="center" wrapText="1"/>
    </xf>
    <xf numFmtId="0" fontId="40" fillId="35" borderId="25" xfId="0" applyFont="1" applyFill="1" applyBorder="1" applyAlignment="1">
      <alignment horizontal="center" vertical="center" wrapText="1"/>
    </xf>
    <xf numFmtId="0" fontId="40" fillId="35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28575</xdr:rowOff>
    </xdr:from>
    <xdr:ext cx="19050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0" y="77343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28575</xdr:rowOff>
    </xdr:from>
    <xdr:ext cx="190500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0" y="77343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54</xdr:row>
      <xdr:rowOff>0</xdr:rowOff>
    </xdr:from>
    <xdr:ext cx="190500" cy="457200"/>
    <xdr:sp fLocksText="0">
      <xdr:nvSpPr>
        <xdr:cNvPr id="3" name="TextovéPole 3"/>
        <xdr:cNvSpPr txBox="1">
          <a:spLocks noChangeArrowheads="1"/>
        </xdr:cNvSpPr>
      </xdr:nvSpPr>
      <xdr:spPr>
        <a:xfrm>
          <a:off x="857250" y="14601825"/>
          <a:ext cx="190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0500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0" y="8096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37</xdr:row>
      <xdr:rowOff>0</xdr:rowOff>
    </xdr:from>
    <xdr:ext cx="180975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800100" y="999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53</xdr:row>
      <xdr:rowOff>0</xdr:rowOff>
    </xdr:from>
    <xdr:ext cx="180975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800100" y="1422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37</xdr:row>
      <xdr:rowOff>0</xdr:rowOff>
    </xdr:from>
    <xdr:ext cx="180975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800100" y="999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37</xdr:row>
      <xdr:rowOff>0</xdr:rowOff>
    </xdr:from>
    <xdr:ext cx="180975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800100" y="999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53</xdr:row>
      <xdr:rowOff>0</xdr:rowOff>
    </xdr:from>
    <xdr:ext cx="180975" cy="266700"/>
    <xdr:sp fLocksText="0">
      <xdr:nvSpPr>
        <xdr:cNvPr id="9" name="TextovéPole 9"/>
        <xdr:cNvSpPr txBox="1">
          <a:spLocks noChangeArrowheads="1"/>
        </xdr:cNvSpPr>
      </xdr:nvSpPr>
      <xdr:spPr>
        <a:xfrm>
          <a:off x="800100" y="1422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37</xdr:row>
      <xdr:rowOff>0</xdr:rowOff>
    </xdr:from>
    <xdr:ext cx="180975" cy="266700"/>
    <xdr:sp fLocksText="0">
      <xdr:nvSpPr>
        <xdr:cNvPr id="10" name="TextovéPole 10"/>
        <xdr:cNvSpPr txBox="1">
          <a:spLocks noChangeArrowheads="1"/>
        </xdr:cNvSpPr>
      </xdr:nvSpPr>
      <xdr:spPr>
        <a:xfrm>
          <a:off x="800100" y="999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53</xdr:row>
      <xdr:rowOff>0</xdr:rowOff>
    </xdr:from>
    <xdr:ext cx="180975" cy="266700"/>
    <xdr:sp fLocksText="0">
      <xdr:nvSpPr>
        <xdr:cNvPr id="11" name="TextovéPole 11"/>
        <xdr:cNvSpPr txBox="1">
          <a:spLocks noChangeArrowheads="1"/>
        </xdr:cNvSpPr>
      </xdr:nvSpPr>
      <xdr:spPr>
        <a:xfrm>
          <a:off x="800100" y="1422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53</xdr:row>
      <xdr:rowOff>0</xdr:rowOff>
    </xdr:from>
    <xdr:ext cx="190500" cy="266700"/>
    <xdr:sp fLocksText="0">
      <xdr:nvSpPr>
        <xdr:cNvPr id="12" name="TextovéPole 12"/>
        <xdr:cNvSpPr txBox="1">
          <a:spLocks noChangeArrowheads="1"/>
        </xdr:cNvSpPr>
      </xdr:nvSpPr>
      <xdr:spPr>
        <a:xfrm>
          <a:off x="857250" y="14220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53</xdr:row>
      <xdr:rowOff>0</xdr:rowOff>
    </xdr:from>
    <xdr:ext cx="190500" cy="266700"/>
    <xdr:sp fLocksText="0">
      <xdr:nvSpPr>
        <xdr:cNvPr id="13" name="TextovéPole 13"/>
        <xdr:cNvSpPr txBox="1">
          <a:spLocks noChangeArrowheads="1"/>
        </xdr:cNvSpPr>
      </xdr:nvSpPr>
      <xdr:spPr>
        <a:xfrm>
          <a:off x="857250" y="14220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80975" cy="342900"/>
    <xdr:sp fLocksText="0">
      <xdr:nvSpPr>
        <xdr:cNvPr id="14" name="TextovéPole 14"/>
        <xdr:cNvSpPr txBox="1">
          <a:spLocks noChangeArrowheads="1"/>
        </xdr:cNvSpPr>
      </xdr:nvSpPr>
      <xdr:spPr>
        <a:xfrm>
          <a:off x="8401050" y="11363325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80975" cy="342900"/>
    <xdr:sp fLocksText="0">
      <xdr:nvSpPr>
        <xdr:cNvPr id="15" name="TextovéPole 15"/>
        <xdr:cNvSpPr txBox="1">
          <a:spLocks noChangeArrowheads="1"/>
        </xdr:cNvSpPr>
      </xdr:nvSpPr>
      <xdr:spPr>
        <a:xfrm>
          <a:off x="8401050" y="11363325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80975" cy="342900"/>
    <xdr:sp fLocksText="0">
      <xdr:nvSpPr>
        <xdr:cNvPr id="16" name="TextovéPole 16"/>
        <xdr:cNvSpPr txBox="1">
          <a:spLocks noChangeArrowheads="1"/>
        </xdr:cNvSpPr>
      </xdr:nvSpPr>
      <xdr:spPr>
        <a:xfrm>
          <a:off x="8401050" y="11363325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80975" cy="342900"/>
    <xdr:sp fLocksText="0">
      <xdr:nvSpPr>
        <xdr:cNvPr id="17" name="TextovéPole 17"/>
        <xdr:cNvSpPr txBox="1">
          <a:spLocks noChangeArrowheads="1"/>
        </xdr:cNvSpPr>
      </xdr:nvSpPr>
      <xdr:spPr>
        <a:xfrm>
          <a:off x="8401050" y="11363325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80975" cy="342900"/>
    <xdr:sp fLocksText="0">
      <xdr:nvSpPr>
        <xdr:cNvPr id="18" name="TextovéPole 18"/>
        <xdr:cNvSpPr txBox="1">
          <a:spLocks noChangeArrowheads="1"/>
        </xdr:cNvSpPr>
      </xdr:nvSpPr>
      <xdr:spPr>
        <a:xfrm>
          <a:off x="8401050" y="11363325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180975" cy="342900"/>
    <xdr:sp fLocksText="0">
      <xdr:nvSpPr>
        <xdr:cNvPr id="19" name="TextovéPole 19"/>
        <xdr:cNvSpPr txBox="1">
          <a:spLocks noChangeArrowheads="1"/>
        </xdr:cNvSpPr>
      </xdr:nvSpPr>
      <xdr:spPr>
        <a:xfrm>
          <a:off x="8401050" y="11363325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104775</xdr:rowOff>
    </xdr:from>
    <xdr:ext cx="180975" cy="266700"/>
    <xdr:sp fLocksText="0">
      <xdr:nvSpPr>
        <xdr:cNvPr id="20" name="TextovéPole 20"/>
        <xdr:cNvSpPr txBox="1">
          <a:spLocks noChangeArrowheads="1"/>
        </xdr:cNvSpPr>
      </xdr:nvSpPr>
      <xdr:spPr>
        <a:xfrm>
          <a:off x="8401050" y="11277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104775</xdr:rowOff>
    </xdr:from>
    <xdr:ext cx="180975" cy="266700"/>
    <xdr:sp fLocksText="0">
      <xdr:nvSpPr>
        <xdr:cNvPr id="21" name="TextovéPole 21"/>
        <xdr:cNvSpPr txBox="1">
          <a:spLocks noChangeArrowheads="1"/>
        </xdr:cNvSpPr>
      </xdr:nvSpPr>
      <xdr:spPr>
        <a:xfrm>
          <a:off x="8401050" y="11277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180975" cy="266700"/>
    <xdr:sp fLocksText="0">
      <xdr:nvSpPr>
        <xdr:cNvPr id="22" name="TextovéPole 22"/>
        <xdr:cNvSpPr txBox="1">
          <a:spLocks noChangeArrowheads="1"/>
        </xdr:cNvSpPr>
      </xdr:nvSpPr>
      <xdr:spPr>
        <a:xfrm>
          <a:off x="8401050" y="11172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180975" cy="266700"/>
    <xdr:sp fLocksText="0">
      <xdr:nvSpPr>
        <xdr:cNvPr id="23" name="TextovéPole 23"/>
        <xdr:cNvSpPr txBox="1">
          <a:spLocks noChangeArrowheads="1"/>
        </xdr:cNvSpPr>
      </xdr:nvSpPr>
      <xdr:spPr>
        <a:xfrm>
          <a:off x="8401050" y="11172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104775</xdr:rowOff>
    </xdr:from>
    <xdr:ext cx="180975" cy="266700"/>
    <xdr:sp fLocksText="0">
      <xdr:nvSpPr>
        <xdr:cNvPr id="24" name="TextovéPole 24"/>
        <xdr:cNvSpPr txBox="1">
          <a:spLocks noChangeArrowheads="1"/>
        </xdr:cNvSpPr>
      </xdr:nvSpPr>
      <xdr:spPr>
        <a:xfrm>
          <a:off x="8401050" y="11087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104775</xdr:rowOff>
    </xdr:from>
    <xdr:ext cx="180975" cy="266700"/>
    <xdr:sp fLocksText="0">
      <xdr:nvSpPr>
        <xdr:cNvPr id="25" name="TextovéPole 25"/>
        <xdr:cNvSpPr txBox="1">
          <a:spLocks noChangeArrowheads="1"/>
        </xdr:cNvSpPr>
      </xdr:nvSpPr>
      <xdr:spPr>
        <a:xfrm>
          <a:off x="8401050" y="11087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0"/>
  <sheetViews>
    <sheetView tabSelected="1" zoomScale="90" zoomScaleNormal="90" workbookViewId="0" topLeftCell="A2">
      <selection activeCell="A9" sqref="A9"/>
    </sheetView>
  </sheetViews>
  <sheetFormatPr defaultColWidth="9.140625" defaultRowHeight="15"/>
  <cols>
    <col min="1" max="1" width="42.00390625" style="48" customWidth="1"/>
    <col min="2" max="3" width="17.140625" style="48" hidden="1" customWidth="1"/>
    <col min="4" max="4" width="18.57421875" style="48" hidden="1" customWidth="1"/>
    <col min="5" max="5" width="14.00390625" style="48" customWidth="1"/>
    <col min="6" max="6" width="49.00390625" style="48" customWidth="1"/>
    <col min="7" max="7" width="21.00390625" style="49" customWidth="1"/>
    <col min="8" max="8" width="27.140625" style="48" customWidth="1"/>
    <col min="9" max="16384" width="9.140625" style="48" customWidth="1"/>
  </cols>
  <sheetData>
    <row r="1" ht="5.25" customHeight="1" hidden="1"/>
    <row r="2" spans="1:7" ht="16.5" customHeight="1" thickBot="1">
      <c r="A2" s="47" t="s">
        <v>124</v>
      </c>
      <c r="B2" s="29"/>
      <c r="C2" s="29"/>
      <c r="D2" s="29"/>
      <c r="E2" s="29"/>
      <c r="F2" s="29"/>
      <c r="G2" s="34"/>
    </row>
    <row r="3" spans="1:8" ht="30" customHeight="1">
      <c r="A3" s="68" t="s">
        <v>123</v>
      </c>
      <c r="B3" s="70" t="s">
        <v>0</v>
      </c>
      <c r="C3" s="71"/>
      <c r="D3" s="72" t="s">
        <v>1</v>
      </c>
      <c r="E3" s="74" t="s">
        <v>121</v>
      </c>
      <c r="F3" s="66" t="s">
        <v>122</v>
      </c>
      <c r="G3" s="64" t="s">
        <v>112</v>
      </c>
      <c r="H3" s="62" t="s">
        <v>110</v>
      </c>
    </row>
    <row r="4" spans="1:8" ht="41.25" customHeight="1" thickBot="1">
      <c r="A4" s="69"/>
      <c r="B4" s="61" t="s">
        <v>2</v>
      </c>
      <c r="C4" s="46" t="s">
        <v>3</v>
      </c>
      <c r="D4" s="73"/>
      <c r="E4" s="75"/>
      <c r="F4" s="67"/>
      <c r="G4" s="65"/>
      <c r="H4" s="63"/>
    </row>
    <row r="5" spans="1:8" s="5" customFormat="1" ht="15">
      <c r="A5" s="19" t="s">
        <v>4</v>
      </c>
      <c r="B5" s="41">
        <v>10000</v>
      </c>
      <c r="C5" s="42"/>
      <c r="D5" s="42"/>
      <c r="E5" s="43">
        <f aca="true" t="shared" si="0" ref="E5:E36">SUM(B5:D5)</f>
        <v>10000</v>
      </c>
      <c r="F5" s="44" t="s">
        <v>5</v>
      </c>
      <c r="G5" s="58"/>
      <c r="H5" s="45" t="s">
        <v>129</v>
      </c>
    </row>
    <row r="6" spans="1:8" s="5" customFormat="1" ht="15">
      <c r="A6" s="18" t="s">
        <v>6</v>
      </c>
      <c r="B6" s="7">
        <v>60000</v>
      </c>
      <c r="C6" s="8"/>
      <c r="D6" s="8"/>
      <c r="E6" s="9">
        <f t="shared" si="0"/>
        <v>60000</v>
      </c>
      <c r="F6" s="6" t="s">
        <v>5</v>
      </c>
      <c r="G6" s="52"/>
      <c r="H6" s="30" t="s">
        <v>131</v>
      </c>
    </row>
    <row r="7" spans="1:8" s="5" customFormat="1" ht="31.5" customHeight="1">
      <c r="A7" s="15" t="s">
        <v>7</v>
      </c>
      <c r="B7" s="2">
        <v>120000</v>
      </c>
      <c r="C7" s="3"/>
      <c r="D7" s="3">
        <v>1080000</v>
      </c>
      <c r="E7" s="4">
        <f t="shared" si="0"/>
        <v>1200000</v>
      </c>
      <c r="F7" s="10" t="s">
        <v>8</v>
      </c>
      <c r="G7" s="35"/>
      <c r="H7" s="30" t="s">
        <v>132</v>
      </c>
    </row>
    <row r="8" spans="1:8" s="5" customFormat="1" ht="15">
      <c r="A8" s="21" t="s">
        <v>9</v>
      </c>
      <c r="B8" s="2">
        <v>40000</v>
      </c>
      <c r="C8" s="3"/>
      <c r="D8" s="3"/>
      <c r="E8" s="4">
        <f t="shared" si="0"/>
        <v>40000</v>
      </c>
      <c r="F8" s="1" t="s">
        <v>10</v>
      </c>
      <c r="G8" s="52" t="s">
        <v>116</v>
      </c>
      <c r="H8" s="30" t="s">
        <v>133</v>
      </c>
    </row>
    <row r="9" spans="1:10" s="5" customFormat="1" ht="35.25" customHeight="1">
      <c r="A9" s="32" t="s">
        <v>11</v>
      </c>
      <c r="B9" s="2">
        <v>8000</v>
      </c>
      <c r="C9" s="3"/>
      <c r="D9" s="3">
        <f>72000+1550000</f>
        <v>1622000</v>
      </c>
      <c r="E9" s="4">
        <f t="shared" si="0"/>
        <v>1630000</v>
      </c>
      <c r="F9" s="11" t="s">
        <v>113</v>
      </c>
      <c r="G9" s="40" t="s">
        <v>126</v>
      </c>
      <c r="H9" s="30" t="s">
        <v>131</v>
      </c>
      <c r="J9" s="48" t="s">
        <v>106</v>
      </c>
    </row>
    <row r="10" spans="1:8" s="5" customFormat="1" ht="30">
      <c r="A10" s="15" t="s">
        <v>12</v>
      </c>
      <c r="B10" s="2">
        <v>625000</v>
      </c>
      <c r="C10" s="3"/>
      <c r="D10" s="3">
        <v>1980000</v>
      </c>
      <c r="E10" s="4">
        <f t="shared" si="0"/>
        <v>2605000</v>
      </c>
      <c r="F10" s="11" t="s">
        <v>13</v>
      </c>
      <c r="G10" s="35"/>
      <c r="H10" s="30" t="s">
        <v>129</v>
      </c>
    </row>
    <row r="11" spans="1:8" s="5" customFormat="1" ht="15" customHeight="1">
      <c r="A11" s="17" t="s">
        <v>14</v>
      </c>
      <c r="B11" s="2">
        <v>50000</v>
      </c>
      <c r="C11" s="3"/>
      <c r="D11" s="3"/>
      <c r="E11" s="4">
        <f t="shared" si="0"/>
        <v>50000</v>
      </c>
      <c r="F11" s="1" t="s">
        <v>15</v>
      </c>
      <c r="G11" s="40" t="s">
        <v>118</v>
      </c>
      <c r="H11" s="30" t="s">
        <v>130</v>
      </c>
    </row>
    <row r="12" spans="1:8" s="5" customFormat="1" ht="15">
      <c r="A12" s="18" t="s">
        <v>16</v>
      </c>
      <c r="B12" s="12">
        <v>40000</v>
      </c>
      <c r="C12" s="13"/>
      <c r="D12" s="13"/>
      <c r="E12" s="13">
        <f t="shared" si="0"/>
        <v>40000</v>
      </c>
      <c r="F12" s="6" t="s">
        <v>17</v>
      </c>
      <c r="G12" s="40" t="s">
        <v>119</v>
      </c>
      <c r="H12" s="30" t="s">
        <v>131</v>
      </c>
    </row>
    <row r="13" spans="1:8" s="5" customFormat="1" ht="15">
      <c r="A13" s="15" t="s">
        <v>18</v>
      </c>
      <c r="B13" s="2"/>
      <c r="C13" s="2"/>
      <c r="D13" s="2">
        <v>250000</v>
      </c>
      <c r="E13" s="4">
        <f t="shared" si="0"/>
        <v>250000</v>
      </c>
      <c r="F13" s="10" t="s">
        <v>19</v>
      </c>
      <c r="G13" s="52" t="s">
        <v>120</v>
      </c>
      <c r="H13" s="30" t="s">
        <v>134</v>
      </c>
    </row>
    <row r="14" spans="1:8" s="5" customFormat="1" ht="15">
      <c r="A14" s="15" t="s">
        <v>20</v>
      </c>
      <c r="B14" s="2"/>
      <c r="C14" s="2"/>
      <c r="D14" s="2">
        <v>1000000</v>
      </c>
      <c r="E14" s="4">
        <f t="shared" si="0"/>
        <v>1000000</v>
      </c>
      <c r="F14" s="10" t="s">
        <v>21</v>
      </c>
      <c r="G14" s="52" t="s">
        <v>111</v>
      </c>
      <c r="H14" s="30"/>
    </row>
    <row r="15" spans="1:8" s="5" customFormat="1" ht="32.25" customHeight="1">
      <c r="A15" s="18" t="s">
        <v>22</v>
      </c>
      <c r="B15" s="7">
        <f>100000+20000</f>
        <v>120000</v>
      </c>
      <c r="C15" s="8"/>
      <c r="D15" s="8"/>
      <c r="E15" s="9">
        <f t="shared" si="0"/>
        <v>120000</v>
      </c>
      <c r="F15" s="6" t="s">
        <v>23</v>
      </c>
      <c r="G15" s="40" t="s">
        <v>125</v>
      </c>
      <c r="H15" s="30" t="s">
        <v>135</v>
      </c>
    </row>
    <row r="16" spans="1:8" s="5" customFormat="1" ht="15">
      <c r="A16" s="17" t="s">
        <v>24</v>
      </c>
      <c r="B16" s="8">
        <v>45000</v>
      </c>
      <c r="C16" s="8"/>
      <c r="D16" s="8"/>
      <c r="E16" s="9">
        <f t="shared" si="0"/>
        <v>45000</v>
      </c>
      <c r="F16" s="1" t="s">
        <v>5</v>
      </c>
      <c r="G16" s="40"/>
      <c r="H16" s="30" t="s">
        <v>136</v>
      </c>
    </row>
    <row r="17" spans="1:8" s="5" customFormat="1" ht="15">
      <c r="A17" s="18" t="s">
        <v>25</v>
      </c>
      <c r="B17" s="7">
        <v>150000</v>
      </c>
      <c r="C17" s="8"/>
      <c r="D17" s="8"/>
      <c r="E17" s="9">
        <f t="shared" si="0"/>
        <v>150000</v>
      </c>
      <c r="F17" s="6" t="s">
        <v>26</v>
      </c>
      <c r="G17" s="40"/>
      <c r="H17" s="30" t="s">
        <v>132</v>
      </c>
    </row>
    <row r="18" spans="1:8" s="5" customFormat="1" ht="45">
      <c r="A18" s="17" t="s">
        <v>27</v>
      </c>
      <c r="B18" s="2">
        <f>600000+50000</f>
        <v>650000</v>
      </c>
      <c r="C18" s="2"/>
      <c r="D18" s="2"/>
      <c r="E18" s="4">
        <f t="shared" si="0"/>
        <v>650000</v>
      </c>
      <c r="F18" s="11" t="s">
        <v>28</v>
      </c>
      <c r="G18" s="40" t="s">
        <v>117</v>
      </c>
      <c r="H18" s="30" t="s">
        <v>137</v>
      </c>
    </row>
    <row r="19" spans="1:8" s="5" customFormat="1" ht="15">
      <c r="A19" s="60" t="s">
        <v>29</v>
      </c>
      <c r="B19" s="7">
        <v>70000</v>
      </c>
      <c r="C19" s="8"/>
      <c r="D19" s="8"/>
      <c r="E19" s="9">
        <f t="shared" si="0"/>
        <v>70000</v>
      </c>
      <c r="F19" s="14" t="s">
        <v>30</v>
      </c>
      <c r="G19" s="40" t="s">
        <v>114</v>
      </c>
      <c r="H19" s="30"/>
    </row>
    <row r="20" spans="1:8" s="5" customFormat="1" ht="15" customHeight="1">
      <c r="A20" s="15" t="s">
        <v>31</v>
      </c>
      <c r="B20" s="2">
        <v>325000</v>
      </c>
      <c r="C20" s="2"/>
      <c r="D20" s="2"/>
      <c r="E20" s="4">
        <f t="shared" si="0"/>
        <v>325000</v>
      </c>
      <c r="F20" s="10" t="s">
        <v>32</v>
      </c>
      <c r="G20" s="40"/>
      <c r="H20" s="30" t="s">
        <v>138</v>
      </c>
    </row>
    <row r="21" spans="1:8" s="5" customFormat="1" ht="75">
      <c r="A21" s="15" t="s">
        <v>33</v>
      </c>
      <c r="B21" s="2"/>
      <c r="C21" s="3"/>
      <c r="D21" s="3">
        <f>16000000+7000000</f>
        <v>23000000</v>
      </c>
      <c r="E21" s="4">
        <f t="shared" si="0"/>
        <v>23000000</v>
      </c>
      <c r="F21" s="11" t="s">
        <v>34</v>
      </c>
      <c r="G21" s="35"/>
      <c r="H21" s="30" t="s">
        <v>139</v>
      </c>
    </row>
    <row r="22" spans="1:8" s="5" customFormat="1" ht="15">
      <c r="A22" s="15" t="s">
        <v>35</v>
      </c>
      <c r="B22" s="2"/>
      <c r="C22" s="2"/>
      <c r="D22" s="2">
        <v>650000</v>
      </c>
      <c r="E22" s="4">
        <f t="shared" si="0"/>
        <v>650000</v>
      </c>
      <c r="F22" s="10" t="s">
        <v>36</v>
      </c>
      <c r="G22" s="40"/>
      <c r="H22" s="30" t="s">
        <v>134</v>
      </c>
    </row>
    <row r="23" spans="1:8" s="5" customFormat="1" ht="15">
      <c r="A23" s="15" t="s">
        <v>37</v>
      </c>
      <c r="B23" s="2">
        <v>600000</v>
      </c>
      <c r="C23" s="2"/>
      <c r="D23" s="2"/>
      <c r="E23" s="4">
        <f t="shared" si="0"/>
        <v>600000</v>
      </c>
      <c r="F23" s="10" t="s">
        <v>5</v>
      </c>
      <c r="G23" s="35"/>
      <c r="H23" s="30" t="s">
        <v>139</v>
      </c>
    </row>
    <row r="24" spans="1:8" s="5" customFormat="1" ht="15">
      <c r="A24" s="20" t="s">
        <v>38</v>
      </c>
      <c r="B24" s="8">
        <v>40000</v>
      </c>
      <c r="C24" s="8"/>
      <c r="D24" s="8"/>
      <c r="E24" s="9">
        <f t="shared" si="0"/>
        <v>40000</v>
      </c>
      <c r="F24" s="16" t="s">
        <v>39</v>
      </c>
      <c r="G24" s="35"/>
      <c r="H24" s="30" t="s">
        <v>139</v>
      </c>
    </row>
    <row r="25" spans="1:8" s="5" customFormat="1" ht="30" customHeight="1">
      <c r="A25" s="17" t="s">
        <v>40</v>
      </c>
      <c r="B25" s="8">
        <v>40000</v>
      </c>
      <c r="C25" s="8"/>
      <c r="D25" s="8"/>
      <c r="E25" s="9">
        <f t="shared" si="0"/>
        <v>40000</v>
      </c>
      <c r="F25" s="1" t="s">
        <v>5</v>
      </c>
      <c r="G25" s="35"/>
      <c r="H25" s="30" t="s">
        <v>135</v>
      </c>
    </row>
    <row r="26" spans="1:8" s="5" customFormat="1" ht="30" customHeight="1">
      <c r="A26" s="17" t="s">
        <v>41</v>
      </c>
      <c r="B26" s="2">
        <v>150000</v>
      </c>
      <c r="C26" s="2"/>
      <c r="D26" s="2"/>
      <c r="E26" s="4">
        <f t="shared" si="0"/>
        <v>150000</v>
      </c>
      <c r="F26" s="10" t="s">
        <v>32</v>
      </c>
      <c r="G26" s="35"/>
      <c r="H26" s="30" t="s">
        <v>140</v>
      </c>
    </row>
    <row r="27" spans="1:8" s="5" customFormat="1" ht="30.75" customHeight="1">
      <c r="A27" s="17" t="s">
        <v>42</v>
      </c>
      <c r="B27" s="8">
        <v>5000</v>
      </c>
      <c r="C27" s="8"/>
      <c r="D27" s="8"/>
      <c r="E27" s="9">
        <f t="shared" si="0"/>
        <v>5000</v>
      </c>
      <c r="F27" s="1" t="s">
        <v>43</v>
      </c>
      <c r="G27" s="40" t="s">
        <v>111</v>
      </c>
      <c r="H27" s="30"/>
    </row>
    <row r="28" spans="1:8" s="5" customFormat="1" ht="15" customHeight="1">
      <c r="A28" s="18" t="s">
        <v>44</v>
      </c>
      <c r="B28" s="7">
        <v>65000</v>
      </c>
      <c r="C28" s="8"/>
      <c r="D28" s="8"/>
      <c r="E28" s="9">
        <f t="shared" si="0"/>
        <v>65000</v>
      </c>
      <c r="F28" s="6" t="s">
        <v>5</v>
      </c>
      <c r="G28" s="52"/>
      <c r="H28" s="30" t="s">
        <v>137</v>
      </c>
    </row>
    <row r="29" spans="1:8" s="5" customFormat="1" ht="15" customHeight="1">
      <c r="A29" s="17" t="s">
        <v>45</v>
      </c>
      <c r="B29" s="8">
        <v>30000</v>
      </c>
      <c r="C29" s="8"/>
      <c r="D29" s="8"/>
      <c r="E29" s="9">
        <f t="shared" si="0"/>
        <v>30000</v>
      </c>
      <c r="F29" s="1" t="s">
        <v>5</v>
      </c>
      <c r="G29" s="35"/>
      <c r="H29" s="30" t="s">
        <v>141</v>
      </c>
    </row>
    <row r="30" spans="1:8" s="5" customFormat="1" ht="15" customHeight="1">
      <c r="A30" s="18" t="s">
        <v>46</v>
      </c>
      <c r="B30" s="8">
        <v>15000</v>
      </c>
      <c r="C30" s="8"/>
      <c r="D30" s="8"/>
      <c r="E30" s="9">
        <f t="shared" si="0"/>
        <v>15000</v>
      </c>
      <c r="F30" s="6" t="s">
        <v>5</v>
      </c>
      <c r="G30" s="35"/>
      <c r="H30" s="30" t="s">
        <v>142</v>
      </c>
    </row>
    <row r="31" spans="1:8" s="5" customFormat="1" ht="15" customHeight="1">
      <c r="A31" s="17" t="s">
        <v>143</v>
      </c>
      <c r="B31" s="8">
        <v>30000</v>
      </c>
      <c r="C31" s="8"/>
      <c r="D31" s="8"/>
      <c r="E31" s="9">
        <f t="shared" si="0"/>
        <v>30000</v>
      </c>
      <c r="F31" s="1" t="s">
        <v>5</v>
      </c>
      <c r="G31" s="35"/>
      <c r="H31" s="30" t="s">
        <v>144</v>
      </c>
    </row>
    <row r="32" spans="1:8" s="5" customFormat="1" ht="14.25" customHeight="1">
      <c r="A32" s="17" t="s">
        <v>47</v>
      </c>
      <c r="B32" s="2">
        <v>250000</v>
      </c>
      <c r="C32" s="2"/>
      <c r="D32" s="2"/>
      <c r="E32" s="4">
        <f t="shared" si="0"/>
        <v>250000</v>
      </c>
      <c r="F32" s="1" t="s">
        <v>5</v>
      </c>
      <c r="G32" s="35"/>
      <c r="H32" s="30" t="s">
        <v>139</v>
      </c>
    </row>
    <row r="33" spans="1:8" s="5" customFormat="1" ht="15" customHeight="1">
      <c r="A33" s="17" t="s">
        <v>48</v>
      </c>
      <c r="B33" s="8">
        <v>10000</v>
      </c>
      <c r="C33" s="8"/>
      <c r="D33" s="8"/>
      <c r="E33" s="9">
        <f t="shared" si="0"/>
        <v>10000</v>
      </c>
      <c r="F33" s="1" t="s">
        <v>5</v>
      </c>
      <c r="G33" s="35"/>
      <c r="H33" s="30" t="s">
        <v>145</v>
      </c>
    </row>
    <row r="34" spans="1:8" s="5" customFormat="1" ht="15" customHeight="1">
      <c r="A34" s="15" t="s">
        <v>49</v>
      </c>
      <c r="B34" s="2">
        <v>910000</v>
      </c>
      <c r="C34" s="2"/>
      <c r="D34" s="2"/>
      <c r="E34" s="4">
        <f t="shared" si="0"/>
        <v>910000</v>
      </c>
      <c r="F34" s="10" t="s">
        <v>5</v>
      </c>
      <c r="G34" s="35"/>
      <c r="H34" s="30" t="s">
        <v>146</v>
      </c>
    </row>
    <row r="35" spans="1:8" s="5" customFormat="1" ht="15" customHeight="1">
      <c r="A35" s="17" t="s">
        <v>50</v>
      </c>
      <c r="B35" s="8">
        <v>25000</v>
      </c>
      <c r="C35" s="8"/>
      <c r="D35" s="8"/>
      <c r="E35" s="9">
        <f t="shared" si="0"/>
        <v>25000</v>
      </c>
      <c r="F35" s="1" t="s">
        <v>51</v>
      </c>
      <c r="G35" s="35"/>
      <c r="H35" s="30" t="s">
        <v>147</v>
      </c>
    </row>
    <row r="36" spans="1:8" s="5" customFormat="1" ht="15" customHeight="1">
      <c r="A36" s="20" t="s">
        <v>52</v>
      </c>
      <c r="B36" s="8">
        <v>10000</v>
      </c>
      <c r="C36" s="8"/>
      <c r="D36" s="8"/>
      <c r="E36" s="9">
        <f t="shared" si="0"/>
        <v>10000</v>
      </c>
      <c r="F36" s="1" t="s">
        <v>5</v>
      </c>
      <c r="G36" s="35"/>
      <c r="H36" s="30" t="s">
        <v>142</v>
      </c>
    </row>
    <row r="37" spans="1:8" s="5" customFormat="1" ht="15" customHeight="1">
      <c r="A37" s="21" t="s">
        <v>53</v>
      </c>
      <c r="B37" s="8">
        <v>10000</v>
      </c>
      <c r="C37" s="8"/>
      <c r="D37" s="8"/>
      <c r="E37" s="9">
        <f aca="true" t="shared" si="1" ref="E37:E68">SUM(B37:D37)</f>
        <v>10000</v>
      </c>
      <c r="F37" s="1" t="s">
        <v>5</v>
      </c>
      <c r="G37" s="35"/>
      <c r="H37" s="30" t="s">
        <v>141</v>
      </c>
    </row>
    <row r="38" spans="1:8" s="5" customFormat="1" ht="33" customHeight="1">
      <c r="A38" s="22" t="s">
        <v>54</v>
      </c>
      <c r="B38" s="7">
        <v>155000</v>
      </c>
      <c r="C38" s="8"/>
      <c r="D38" s="8"/>
      <c r="E38" s="9">
        <f t="shared" si="1"/>
        <v>155000</v>
      </c>
      <c r="F38" s="6" t="s">
        <v>5</v>
      </c>
      <c r="G38" s="35"/>
      <c r="H38" s="30" t="s">
        <v>148</v>
      </c>
    </row>
    <row r="39" spans="1:8" s="5" customFormat="1" ht="30">
      <c r="A39" s="17" t="s">
        <v>55</v>
      </c>
      <c r="B39" s="2">
        <v>50000</v>
      </c>
      <c r="C39" s="3"/>
      <c r="D39" s="3"/>
      <c r="E39" s="4">
        <f t="shared" si="1"/>
        <v>50000</v>
      </c>
      <c r="F39" s="11" t="s">
        <v>56</v>
      </c>
      <c r="G39" s="35"/>
      <c r="H39" s="30" t="s">
        <v>146</v>
      </c>
    </row>
    <row r="40" spans="1:8" s="5" customFormat="1" ht="15">
      <c r="A40" s="18" t="s">
        <v>57</v>
      </c>
      <c r="B40" s="7">
        <v>55000</v>
      </c>
      <c r="C40" s="8"/>
      <c r="D40" s="8"/>
      <c r="E40" s="9">
        <f t="shared" si="1"/>
        <v>55000</v>
      </c>
      <c r="F40" s="6" t="s">
        <v>5</v>
      </c>
      <c r="G40" s="35"/>
      <c r="H40" s="30" t="s">
        <v>142</v>
      </c>
    </row>
    <row r="41" spans="1:8" s="5" customFormat="1" ht="15">
      <c r="A41" s="20" t="s">
        <v>58</v>
      </c>
      <c r="B41" s="8">
        <v>20000</v>
      </c>
      <c r="C41" s="8"/>
      <c r="D41" s="8"/>
      <c r="E41" s="9">
        <f t="shared" si="1"/>
        <v>20000</v>
      </c>
      <c r="F41" s="16" t="s">
        <v>5</v>
      </c>
      <c r="G41" s="35"/>
      <c r="H41" s="30" t="s">
        <v>149</v>
      </c>
    </row>
    <row r="42" spans="1:8" s="5" customFormat="1" ht="15">
      <c r="A42" s="18" t="s">
        <v>59</v>
      </c>
      <c r="B42" s="7">
        <v>120000</v>
      </c>
      <c r="C42" s="8"/>
      <c r="D42" s="8"/>
      <c r="E42" s="9">
        <f t="shared" si="1"/>
        <v>120000</v>
      </c>
      <c r="F42" s="6" t="s">
        <v>32</v>
      </c>
      <c r="G42" s="35"/>
      <c r="H42" s="30" t="s">
        <v>135</v>
      </c>
    </row>
    <row r="43" spans="1:8" s="5" customFormat="1" ht="15">
      <c r="A43" s="17" t="s">
        <v>60</v>
      </c>
      <c r="B43" s="8">
        <v>50000</v>
      </c>
      <c r="C43" s="8"/>
      <c r="D43" s="8"/>
      <c r="E43" s="9">
        <f t="shared" si="1"/>
        <v>50000</v>
      </c>
      <c r="F43" s="1" t="s">
        <v>32</v>
      </c>
      <c r="G43" s="35"/>
      <c r="H43" s="30" t="s">
        <v>137</v>
      </c>
    </row>
    <row r="44" spans="1:8" s="5" customFormat="1" ht="30">
      <c r="A44" s="21" t="s">
        <v>61</v>
      </c>
      <c r="B44" s="8">
        <v>10000</v>
      </c>
      <c r="C44" s="8"/>
      <c r="D44" s="8"/>
      <c r="E44" s="9">
        <f t="shared" si="1"/>
        <v>10000</v>
      </c>
      <c r="F44" s="1" t="s">
        <v>62</v>
      </c>
      <c r="G44" s="40" t="s">
        <v>127</v>
      </c>
      <c r="H44" s="30" t="s">
        <v>132</v>
      </c>
    </row>
    <row r="45" spans="1:8" s="5" customFormat="1" ht="45">
      <c r="A45" s="21" t="s">
        <v>63</v>
      </c>
      <c r="B45" s="8">
        <v>40000</v>
      </c>
      <c r="C45" s="8"/>
      <c r="D45" s="8"/>
      <c r="E45" s="9">
        <f t="shared" si="1"/>
        <v>40000</v>
      </c>
      <c r="F45" s="1" t="s">
        <v>64</v>
      </c>
      <c r="G45" s="35"/>
      <c r="H45" s="30" t="s">
        <v>141</v>
      </c>
    </row>
    <row r="46" spans="1:8" s="5" customFormat="1" ht="15">
      <c r="A46" s="17" t="s">
        <v>65</v>
      </c>
      <c r="B46" s="2">
        <v>925000</v>
      </c>
      <c r="C46" s="2"/>
      <c r="D46" s="2"/>
      <c r="E46" s="4">
        <f t="shared" si="1"/>
        <v>925000</v>
      </c>
      <c r="F46" s="10" t="s">
        <v>32</v>
      </c>
      <c r="G46" s="35"/>
      <c r="H46" s="30" t="s">
        <v>132</v>
      </c>
    </row>
    <row r="47" spans="1:8" s="5" customFormat="1" ht="15">
      <c r="A47" s="15" t="s">
        <v>66</v>
      </c>
      <c r="B47" s="2">
        <v>250000</v>
      </c>
      <c r="C47" s="2"/>
      <c r="D47" s="2"/>
      <c r="E47" s="4">
        <f t="shared" si="1"/>
        <v>250000</v>
      </c>
      <c r="F47" s="10" t="s">
        <v>5</v>
      </c>
      <c r="G47" s="35"/>
      <c r="H47" s="30" t="s">
        <v>150</v>
      </c>
    </row>
    <row r="48" spans="1:8" s="5" customFormat="1" ht="15">
      <c r="A48" s="15" t="s">
        <v>67</v>
      </c>
      <c r="B48" s="2">
        <v>23000</v>
      </c>
      <c r="C48" s="3"/>
      <c r="D48" s="3">
        <v>207000</v>
      </c>
      <c r="E48" s="4">
        <f t="shared" si="1"/>
        <v>230000</v>
      </c>
      <c r="F48" s="10" t="s">
        <v>5</v>
      </c>
      <c r="G48" s="35"/>
      <c r="H48" s="30" t="s">
        <v>136</v>
      </c>
    </row>
    <row r="49" spans="1:8" s="5" customFormat="1" ht="15">
      <c r="A49" s="15" t="s">
        <v>68</v>
      </c>
      <c r="B49" s="2">
        <v>337000</v>
      </c>
      <c r="C49" s="3"/>
      <c r="D49" s="3">
        <v>333000</v>
      </c>
      <c r="E49" s="4">
        <f t="shared" si="1"/>
        <v>670000</v>
      </c>
      <c r="F49" s="10" t="s">
        <v>5</v>
      </c>
      <c r="G49" s="35"/>
      <c r="H49" s="30" t="s">
        <v>136</v>
      </c>
    </row>
    <row r="50" spans="1:8" s="5" customFormat="1" ht="15">
      <c r="A50" s="17" t="s">
        <v>69</v>
      </c>
      <c r="B50" s="8">
        <v>45000</v>
      </c>
      <c r="C50" s="8"/>
      <c r="D50" s="8"/>
      <c r="E50" s="9">
        <f t="shared" si="1"/>
        <v>45000</v>
      </c>
      <c r="F50" s="1" t="s">
        <v>5</v>
      </c>
      <c r="G50" s="35"/>
      <c r="H50" s="30" t="s">
        <v>129</v>
      </c>
    </row>
    <row r="51" spans="1:8" s="5" customFormat="1" ht="15">
      <c r="A51" s="17" t="s">
        <v>70</v>
      </c>
      <c r="B51" s="8">
        <v>50000</v>
      </c>
      <c r="C51" s="8"/>
      <c r="D51" s="8"/>
      <c r="E51" s="9">
        <f t="shared" si="1"/>
        <v>50000</v>
      </c>
      <c r="F51" s="1" t="s">
        <v>5</v>
      </c>
      <c r="G51" s="35"/>
      <c r="H51" s="30" t="s">
        <v>130</v>
      </c>
    </row>
    <row r="52" spans="1:8" s="5" customFormat="1" ht="30">
      <c r="A52" s="23" t="s">
        <v>71</v>
      </c>
      <c r="B52" s="2">
        <v>355000</v>
      </c>
      <c r="C52" s="2"/>
      <c r="D52" s="2"/>
      <c r="E52" s="4">
        <f t="shared" si="1"/>
        <v>355000</v>
      </c>
      <c r="F52" s="10" t="s">
        <v>5</v>
      </c>
      <c r="G52" s="40"/>
      <c r="H52" s="30" t="s">
        <v>137</v>
      </c>
    </row>
    <row r="53" spans="1:8" s="5" customFormat="1" ht="15">
      <c r="A53" s="15" t="s">
        <v>72</v>
      </c>
      <c r="B53" s="2">
        <v>93000</v>
      </c>
      <c r="C53" s="3"/>
      <c r="D53" s="3">
        <v>297000</v>
      </c>
      <c r="E53" s="4">
        <f t="shared" si="1"/>
        <v>390000</v>
      </c>
      <c r="F53" s="10" t="s">
        <v>5</v>
      </c>
      <c r="G53" s="35"/>
      <c r="H53" s="30" t="s">
        <v>151</v>
      </c>
    </row>
    <row r="54" spans="1:8" s="5" customFormat="1" ht="30">
      <c r="A54" s="22" t="s">
        <v>73</v>
      </c>
      <c r="B54" s="7">
        <v>90000</v>
      </c>
      <c r="C54" s="8"/>
      <c r="D54" s="8"/>
      <c r="E54" s="9">
        <f t="shared" si="1"/>
        <v>90000</v>
      </c>
      <c r="F54" s="6" t="s">
        <v>5</v>
      </c>
      <c r="G54" s="35"/>
      <c r="H54" s="30" t="s">
        <v>131</v>
      </c>
    </row>
    <row r="55" spans="1:8" s="5" customFormat="1" ht="30">
      <c r="A55" s="21" t="s">
        <v>74</v>
      </c>
      <c r="B55" s="8">
        <v>40000</v>
      </c>
      <c r="C55" s="8"/>
      <c r="D55" s="8"/>
      <c r="E55" s="9">
        <f t="shared" si="1"/>
        <v>40000</v>
      </c>
      <c r="F55" s="1" t="s">
        <v>5</v>
      </c>
      <c r="G55" s="35"/>
      <c r="H55" s="30" t="s">
        <v>142</v>
      </c>
    </row>
    <row r="56" spans="1:8" s="5" customFormat="1" ht="30">
      <c r="A56" s="21" t="s">
        <v>75</v>
      </c>
      <c r="B56" s="2">
        <v>325000</v>
      </c>
      <c r="C56" s="2"/>
      <c r="D56" s="2"/>
      <c r="E56" s="4">
        <f t="shared" si="1"/>
        <v>325000</v>
      </c>
      <c r="F56" s="10" t="s">
        <v>32</v>
      </c>
      <c r="G56" s="35"/>
      <c r="H56" s="30" t="s">
        <v>129</v>
      </c>
    </row>
    <row r="57" spans="1:8" s="5" customFormat="1" ht="15">
      <c r="A57" s="18" t="s">
        <v>76</v>
      </c>
      <c r="B57" s="7">
        <v>150000</v>
      </c>
      <c r="C57" s="8"/>
      <c r="D57" s="8"/>
      <c r="E57" s="9">
        <f t="shared" si="1"/>
        <v>150000</v>
      </c>
      <c r="F57" s="6" t="s">
        <v>32</v>
      </c>
      <c r="G57" s="52"/>
      <c r="H57" s="30" t="s">
        <v>132</v>
      </c>
    </row>
    <row r="58" spans="1:8" s="5" customFormat="1" ht="15">
      <c r="A58" s="17" t="s">
        <v>77</v>
      </c>
      <c r="B58" s="8">
        <v>30000</v>
      </c>
      <c r="C58" s="8"/>
      <c r="D58" s="8"/>
      <c r="E58" s="9">
        <f t="shared" si="1"/>
        <v>30000</v>
      </c>
      <c r="F58" s="1" t="s">
        <v>78</v>
      </c>
      <c r="G58" s="35"/>
      <c r="H58" s="30" t="s">
        <v>132</v>
      </c>
    </row>
    <row r="59" spans="1:8" s="5" customFormat="1" ht="30" customHeight="1">
      <c r="A59" s="21" t="s">
        <v>79</v>
      </c>
      <c r="B59" s="8">
        <v>15000</v>
      </c>
      <c r="C59" s="8"/>
      <c r="D59" s="8"/>
      <c r="E59" s="9">
        <f t="shared" si="1"/>
        <v>15000</v>
      </c>
      <c r="F59" s="1" t="s">
        <v>80</v>
      </c>
      <c r="G59" s="40" t="s">
        <v>116</v>
      </c>
      <c r="H59" s="30" t="s">
        <v>130</v>
      </c>
    </row>
    <row r="60" spans="1:8" s="5" customFormat="1" ht="28.5" customHeight="1">
      <c r="A60" s="24" t="s">
        <v>81</v>
      </c>
      <c r="B60" s="8">
        <v>10000</v>
      </c>
      <c r="C60" s="8"/>
      <c r="D60" s="8"/>
      <c r="E60" s="9">
        <f t="shared" si="1"/>
        <v>10000</v>
      </c>
      <c r="F60" s="1" t="s">
        <v>82</v>
      </c>
      <c r="G60" s="35"/>
      <c r="H60" s="30"/>
    </row>
    <row r="61" spans="1:8" s="5" customFormat="1" ht="15">
      <c r="A61" s="17" t="s">
        <v>83</v>
      </c>
      <c r="B61" s="8">
        <v>30000</v>
      </c>
      <c r="C61" s="8"/>
      <c r="D61" s="8"/>
      <c r="E61" s="9">
        <f t="shared" si="1"/>
        <v>30000</v>
      </c>
      <c r="F61" s="1" t="s">
        <v>5</v>
      </c>
      <c r="G61" s="35"/>
      <c r="H61" s="30" t="s">
        <v>141</v>
      </c>
    </row>
    <row r="62" spans="1:8" s="5" customFormat="1" ht="15">
      <c r="A62" s="17" t="s">
        <v>84</v>
      </c>
      <c r="B62" s="8">
        <v>25000</v>
      </c>
      <c r="C62" s="8"/>
      <c r="D62" s="8"/>
      <c r="E62" s="9">
        <f t="shared" si="1"/>
        <v>25000</v>
      </c>
      <c r="F62" s="1" t="s">
        <v>5</v>
      </c>
      <c r="G62" s="35"/>
      <c r="H62" s="30" t="s">
        <v>152</v>
      </c>
    </row>
    <row r="63" spans="1:8" s="5" customFormat="1" ht="30">
      <c r="A63" s="21" t="s">
        <v>85</v>
      </c>
      <c r="B63" s="2">
        <v>350000</v>
      </c>
      <c r="C63" s="2"/>
      <c r="D63" s="2"/>
      <c r="E63" s="4">
        <f t="shared" si="1"/>
        <v>350000</v>
      </c>
      <c r="F63" s="10" t="s">
        <v>32</v>
      </c>
      <c r="G63" s="35"/>
      <c r="H63" s="30" t="s">
        <v>132</v>
      </c>
    </row>
    <row r="64" spans="1:8" s="5" customFormat="1" ht="15">
      <c r="A64" s="21" t="s">
        <v>86</v>
      </c>
      <c r="B64" s="8">
        <v>5000</v>
      </c>
      <c r="C64" s="8"/>
      <c r="D64" s="8"/>
      <c r="E64" s="9">
        <f t="shared" si="1"/>
        <v>5000</v>
      </c>
      <c r="F64" s="1" t="s">
        <v>5</v>
      </c>
      <c r="G64" s="52"/>
      <c r="H64" s="30" t="s">
        <v>141</v>
      </c>
    </row>
    <row r="65" spans="1:8" s="5" customFormat="1" ht="30">
      <c r="A65" s="15" t="s">
        <v>87</v>
      </c>
      <c r="B65" s="2">
        <v>350000</v>
      </c>
      <c r="C65" s="3"/>
      <c r="D65" s="3">
        <v>72000</v>
      </c>
      <c r="E65" s="4">
        <f t="shared" si="1"/>
        <v>422000</v>
      </c>
      <c r="F65" s="11" t="s">
        <v>88</v>
      </c>
      <c r="G65" s="40" t="s">
        <v>115</v>
      </c>
      <c r="H65" s="30" t="s">
        <v>132</v>
      </c>
    </row>
    <row r="66" spans="1:8" s="5" customFormat="1" ht="30">
      <c r="A66" s="21" t="s">
        <v>89</v>
      </c>
      <c r="B66" s="2">
        <v>460000</v>
      </c>
      <c r="C66" s="2"/>
      <c r="D66" s="2"/>
      <c r="E66" s="4">
        <f t="shared" si="1"/>
        <v>460000</v>
      </c>
      <c r="F66" s="10" t="s">
        <v>5</v>
      </c>
      <c r="G66" s="52"/>
      <c r="H66" s="30" t="s">
        <v>153</v>
      </c>
    </row>
    <row r="67" spans="1:8" s="5" customFormat="1" ht="61.5" customHeight="1">
      <c r="A67" s="17" t="s">
        <v>90</v>
      </c>
      <c r="B67" s="8">
        <f>50000+20000</f>
        <v>70000</v>
      </c>
      <c r="C67" s="8"/>
      <c r="D67" s="8">
        <v>100000</v>
      </c>
      <c r="E67" s="9">
        <f t="shared" si="1"/>
        <v>170000</v>
      </c>
      <c r="F67" s="1" t="s">
        <v>91</v>
      </c>
      <c r="G67" s="57" t="s">
        <v>128</v>
      </c>
      <c r="H67" s="30" t="s">
        <v>154</v>
      </c>
    </row>
    <row r="68" spans="1:8" s="5" customFormat="1" ht="15">
      <c r="A68" s="15" t="s">
        <v>92</v>
      </c>
      <c r="B68" s="2"/>
      <c r="C68" s="2"/>
      <c r="D68" s="2">
        <v>500000</v>
      </c>
      <c r="E68" s="4">
        <f t="shared" si="1"/>
        <v>500000</v>
      </c>
      <c r="F68" s="10" t="s">
        <v>93</v>
      </c>
      <c r="G68" s="40" t="s">
        <v>111</v>
      </c>
      <c r="H68" s="30"/>
    </row>
    <row r="69" spans="1:8" s="5" customFormat="1" ht="15">
      <c r="A69" s="15" t="s">
        <v>94</v>
      </c>
      <c r="B69" s="2">
        <v>59000</v>
      </c>
      <c r="C69" s="3"/>
      <c r="D69" s="3">
        <v>171000</v>
      </c>
      <c r="E69" s="4">
        <f aca="true" t="shared" si="2" ref="E69:E79">SUM(B69:D69)</f>
        <v>230000</v>
      </c>
      <c r="F69" s="10" t="s">
        <v>5</v>
      </c>
      <c r="G69" s="35"/>
      <c r="H69" s="30" t="s">
        <v>148</v>
      </c>
    </row>
    <row r="70" spans="1:8" s="5" customFormat="1" ht="15">
      <c r="A70" s="17" t="s">
        <v>95</v>
      </c>
      <c r="B70" s="8">
        <v>20000</v>
      </c>
      <c r="C70" s="8"/>
      <c r="D70" s="8"/>
      <c r="E70" s="9">
        <f t="shared" si="2"/>
        <v>20000</v>
      </c>
      <c r="F70" s="1" t="s">
        <v>5</v>
      </c>
      <c r="G70" s="35"/>
      <c r="H70" s="30" t="s">
        <v>148</v>
      </c>
    </row>
    <row r="71" spans="1:8" s="5" customFormat="1" ht="15">
      <c r="A71" s="17" t="s">
        <v>96</v>
      </c>
      <c r="B71" s="2">
        <v>400000</v>
      </c>
      <c r="C71" s="2"/>
      <c r="D71" s="2"/>
      <c r="E71" s="4">
        <f t="shared" si="2"/>
        <v>400000</v>
      </c>
      <c r="F71" s="10" t="s">
        <v>32</v>
      </c>
      <c r="G71" s="35"/>
      <c r="H71" s="30" t="s">
        <v>148</v>
      </c>
    </row>
    <row r="72" spans="1:8" s="5" customFormat="1" ht="15">
      <c r="A72" s="17" t="s">
        <v>97</v>
      </c>
      <c r="B72" s="8">
        <v>30000</v>
      </c>
      <c r="C72" s="8"/>
      <c r="D72" s="8"/>
      <c r="E72" s="9">
        <f t="shared" si="2"/>
        <v>30000</v>
      </c>
      <c r="F72" s="1" t="s">
        <v>5</v>
      </c>
      <c r="G72" s="40"/>
      <c r="H72" s="30" t="s">
        <v>132</v>
      </c>
    </row>
    <row r="73" spans="1:8" s="5" customFormat="1" ht="15">
      <c r="A73" s="17" t="s">
        <v>98</v>
      </c>
      <c r="B73" s="2">
        <v>400000</v>
      </c>
      <c r="C73" s="2"/>
      <c r="D73" s="2"/>
      <c r="E73" s="4">
        <f t="shared" si="2"/>
        <v>400000</v>
      </c>
      <c r="F73" s="10" t="s">
        <v>5</v>
      </c>
      <c r="G73" s="40"/>
      <c r="H73" s="30" t="s">
        <v>132</v>
      </c>
    </row>
    <row r="74" spans="1:8" s="5" customFormat="1" ht="15">
      <c r="A74" s="17" t="s">
        <v>99</v>
      </c>
      <c r="B74" s="2">
        <v>895000</v>
      </c>
      <c r="C74" s="2"/>
      <c r="D74" s="2"/>
      <c r="E74" s="4">
        <f t="shared" si="2"/>
        <v>895000</v>
      </c>
      <c r="F74" s="10" t="s">
        <v>5</v>
      </c>
      <c r="G74" s="35"/>
      <c r="H74" s="30" t="s">
        <v>154</v>
      </c>
    </row>
    <row r="75" spans="1:8" s="5" customFormat="1" ht="30">
      <c r="A75" s="17" t="s">
        <v>100</v>
      </c>
      <c r="B75" s="2">
        <f>480000+80000</f>
        <v>560000</v>
      </c>
      <c r="C75" s="2"/>
      <c r="D75" s="2"/>
      <c r="E75" s="4">
        <f t="shared" si="2"/>
        <v>560000</v>
      </c>
      <c r="F75" s="11" t="s">
        <v>101</v>
      </c>
      <c r="G75" s="35"/>
      <c r="H75" s="30" t="s">
        <v>129</v>
      </c>
    </row>
    <row r="76" spans="1:8" s="5" customFormat="1" ht="15">
      <c r="A76" s="18" t="s">
        <v>102</v>
      </c>
      <c r="B76" s="7">
        <v>160000</v>
      </c>
      <c r="C76" s="8"/>
      <c r="D76" s="8"/>
      <c r="E76" s="9">
        <f t="shared" si="2"/>
        <v>160000</v>
      </c>
      <c r="F76" s="6" t="s">
        <v>5</v>
      </c>
      <c r="G76" s="35"/>
      <c r="H76" s="30" t="s">
        <v>132</v>
      </c>
    </row>
    <row r="77" spans="1:8" s="5" customFormat="1" ht="62.25" customHeight="1">
      <c r="A77" s="15" t="s">
        <v>103</v>
      </c>
      <c r="B77" s="2">
        <v>200000</v>
      </c>
      <c r="C77" s="2"/>
      <c r="D77" s="2">
        <v>1500000</v>
      </c>
      <c r="E77" s="4">
        <f t="shared" si="2"/>
        <v>1700000</v>
      </c>
      <c r="F77" s="11" t="s">
        <v>104</v>
      </c>
      <c r="G77" s="35"/>
      <c r="H77" s="30" t="s">
        <v>152</v>
      </c>
    </row>
    <row r="78" spans="1:8" s="5" customFormat="1" ht="15">
      <c r="A78" s="17" t="s">
        <v>105</v>
      </c>
      <c r="B78" s="2">
        <v>500000</v>
      </c>
      <c r="C78" s="3" t="s">
        <v>106</v>
      </c>
      <c r="D78" s="3" t="s">
        <v>106</v>
      </c>
      <c r="E78" s="4">
        <f t="shared" si="2"/>
        <v>500000</v>
      </c>
      <c r="F78" s="10" t="s">
        <v>5</v>
      </c>
      <c r="G78" s="35"/>
      <c r="H78" s="30" t="s">
        <v>155</v>
      </c>
    </row>
    <row r="79" spans="1:8" s="5" customFormat="1" ht="15.75" thickBot="1">
      <c r="A79" s="25" t="s">
        <v>107</v>
      </c>
      <c r="B79" s="26">
        <v>100000</v>
      </c>
      <c r="C79" s="27"/>
      <c r="D79" s="27"/>
      <c r="E79" s="28">
        <f t="shared" si="2"/>
        <v>100000</v>
      </c>
      <c r="F79" s="59" t="s">
        <v>108</v>
      </c>
      <c r="G79" s="36"/>
      <c r="H79" s="33" t="s">
        <v>156</v>
      </c>
    </row>
    <row r="80" spans="1:8" s="50" customFormat="1" ht="17.25" customHeight="1" thickBot="1" thickTop="1">
      <c r="A80" s="53" t="s">
        <v>109</v>
      </c>
      <c r="B80" s="54">
        <f>SUM(B5:B79)</f>
        <v>12355000</v>
      </c>
      <c r="C80" s="54">
        <f>SUM(0)</f>
        <v>0</v>
      </c>
      <c r="D80" s="54">
        <f>SUM(D5:D79)</f>
        <v>32762000</v>
      </c>
      <c r="E80" s="54">
        <f>SUM(E5:E79)</f>
        <v>45117000</v>
      </c>
      <c r="F80" s="55"/>
      <c r="G80" s="37"/>
      <c r="H80" s="56"/>
    </row>
    <row r="81" spans="5:8" ht="15">
      <c r="E81" s="51"/>
      <c r="G81" s="38"/>
      <c r="H81" s="31"/>
    </row>
    <row r="82" spans="5:8" ht="15">
      <c r="E82" s="51"/>
      <c r="G82" s="39"/>
      <c r="H82" s="31"/>
    </row>
    <row r="83" spans="5:8" ht="15">
      <c r="E83" s="51"/>
      <c r="G83" s="38"/>
      <c r="H83" s="31"/>
    </row>
    <row r="84" spans="5:8" ht="15">
      <c r="E84" s="51"/>
      <c r="G84" s="38"/>
      <c r="H84" s="31"/>
    </row>
    <row r="85" spans="5:8" ht="15">
      <c r="E85" s="51"/>
      <c r="G85" s="38"/>
      <c r="H85" s="31"/>
    </row>
    <row r="86" spans="5:8" ht="15">
      <c r="E86" s="51"/>
      <c r="G86" s="38"/>
      <c r="H86" s="31"/>
    </row>
    <row r="87" spans="5:8" ht="15">
      <c r="E87" s="51"/>
      <c r="G87" s="39"/>
      <c r="H87" s="31"/>
    </row>
    <row r="88" spans="5:8" ht="15">
      <c r="E88" s="51"/>
      <c r="G88" s="38"/>
      <c r="H88" s="31"/>
    </row>
    <row r="89" spans="5:8" ht="15">
      <c r="E89" s="51"/>
      <c r="G89" s="39"/>
      <c r="H89" s="31"/>
    </row>
    <row r="90" spans="5:8" ht="15">
      <c r="E90" s="51"/>
      <c r="G90" s="38"/>
      <c r="H90" s="31"/>
    </row>
    <row r="91" spans="5:8" ht="15">
      <c r="E91" s="51"/>
      <c r="G91" s="38"/>
      <c r="H91" s="31"/>
    </row>
    <row r="92" spans="5:8" ht="15">
      <c r="E92" s="51"/>
      <c r="G92" s="38"/>
      <c r="H92" s="31"/>
    </row>
    <row r="93" spans="5:8" ht="15">
      <c r="E93" s="51"/>
      <c r="G93" s="38"/>
      <c r="H93" s="31"/>
    </row>
    <row r="94" spans="5:8" ht="15">
      <c r="E94" s="51"/>
      <c r="G94" s="38"/>
      <c r="H94" s="31"/>
    </row>
    <row r="95" spans="5:8" ht="15">
      <c r="E95" s="51"/>
      <c r="G95" s="38"/>
      <c r="H95" s="31"/>
    </row>
    <row r="96" spans="5:8" ht="15">
      <c r="E96" s="51"/>
      <c r="G96" s="38"/>
      <c r="H96" s="31"/>
    </row>
    <row r="97" spans="5:8" ht="15">
      <c r="E97" s="51"/>
      <c r="G97" s="38"/>
      <c r="H97" s="31"/>
    </row>
    <row r="98" spans="5:8" ht="15">
      <c r="E98" s="51"/>
      <c r="G98" s="38"/>
      <c r="H98" s="31"/>
    </row>
    <row r="99" spans="5:8" ht="15">
      <c r="E99" s="51"/>
      <c r="G99" s="38"/>
      <c r="H99" s="31"/>
    </row>
    <row r="100" spans="5:8" ht="15">
      <c r="E100" s="51"/>
      <c r="H100" s="51"/>
    </row>
  </sheetData>
  <sheetProtection/>
  <mergeCells count="7">
    <mergeCell ref="H3:H4"/>
    <mergeCell ref="G3:G4"/>
    <mergeCell ref="F3:F4"/>
    <mergeCell ref="A3:A4"/>
    <mergeCell ref="B3:C3"/>
    <mergeCell ref="D3:D4"/>
    <mergeCell ref="E3:E4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90" r:id="rId2"/>
  <headerFooter>
    <oddHeader>&amp;CRozpis návštěv sportovišť a sportovních akcí pro rok 2015&amp;RPříloha č. 1 zápisu č. 11 z 23. 7. 2015</oddHead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škaryd</cp:lastModifiedBy>
  <cp:lastPrinted>2015-08-26T06:24:59Z</cp:lastPrinted>
  <dcterms:created xsi:type="dcterms:W3CDTF">2015-07-20T14:44:15Z</dcterms:created>
  <dcterms:modified xsi:type="dcterms:W3CDTF">2015-08-26T06:25:15Z</dcterms:modified>
  <cp:category/>
  <cp:version/>
  <cp:contentType/>
  <cp:contentStatus/>
</cp:coreProperties>
</file>