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8 - ZŠ Truhlářská\"/>
    </mc:Choice>
  </mc:AlternateContent>
  <bookViews>
    <workbookView xWindow="0" yWindow="0" windowWidth="28800" windowHeight="12300"/>
  </bookViews>
  <sheets>
    <sheet name="ZŠ Truhlářská" sheetId="2" r:id="rId1"/>
  </sheets>
  <definedNames>
    <definedName name="_xlnm.Print_Area" localSheetId="0">'ZŠ Truhlářská'!$A$1:$E$69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C61" i="2"/>
  <c r="D58" i="2"/>
  <c r="D67" i="2" s="1"/>
  <c r="C58" i="2"/>
  <c r="C67" i="2" s="1"/>
  <c r="E50" i="2"/>
  <c r="E52" i="2" s="1"/>
  <c r="D50" i="2"/>
  <c r="D52" i="2" s="1"/>
  <c r="D53" i="2" s="1"/>
  <c r="C50" i="2"/>
  <c r="E37" i="2"/>
  <c r="D37" i="2"/>
  <c r="C37" i="2"/>
  <c r="C29" i="2"/>
  <c r="C53" i="2" s="1"/>
  <c r="D27" i="2"/>
  <c r="D29" i="2" s="1"/>
  <c r="M22" i="2"/>
  <c r="P12" i="2"/>
  <c r="O12" i="2"/>
  <c r="M12" i="2"/>
  <c r="L12" i="2"/>
  <c r="J12" i="2"/>
  <c r="I12" i="2"/>
  <c r="D12" i="2"/>
  <c r="C12" i="2"/>
  <c r="Q11" i="2"/>
  <c r="E11" i="2" s="1"/>
  <c r="N11" i="2"/>
  <c r="K11" i="2"/>
  <c r="Q10" i="2"/>
  <c r="N10" i="2"/>
  <c r="K10" i="2"/>
  <c r="E10" i="2"/>
  <c r="Q9" i="2"/>
  <c r="Q12" i="2" s="1"/>
  <c r="E12" i="2" s="1"/>
  <c r="E27" i="2" s="1"/>
  <c r="E29" i="2" s="1"/>
  <c r="N9" i="2"/>
  <c r="N12" i="2" s="1"/>
  <c r="K9" i="2"/>
  <c r="K12" i="2" s="1"/>
  <c r="Q8" i="2"/>
  <c r="N8" i="2"/>
  <c r="K8" i="2"/>
  <c r="E8" i="2"/>
  <c r="E53" i="2" l="1"/>
</calcChain>
</file>

<file path=xl/comments1.xml><?xml version="1.0" encoding="utf-8"?>
<comments xmlns="http://schemas.openxmlformats.org/spreadsheetml/2006/main">
  <authors>
    <author>Pochmanová Markéta</author>
  </authors>
  <commentList>
    <comment ref="P8" authorId="0" shapeId="0">
      <text>
        <r>
          <rPr>
            <b/>
            <sz val="9"/>
            <color indexed="81"/>
            <rFont val="Tahoma"/>
            <family val="2"/>
            <charset val="238"/>
          </rPr>
          <t>Pochmanová Markéta:</t>
        </r>
        <r>
          <rPr>
            <sz val="9"/>
            <color indexed="81"/>
            <rFont val="Tahoma"/>
            <family val="2"/>
            <charset val="238"/>
          </rPr>
          <t xml:space="preserve">
zaokrouhlení na 6 442
6 440 067</t>
        </r>
      </text>
    </comment>
  </commentList>
</comments>
</file>

<file path=xl/sharedStrings.xml><?xml version="1.0" encoding="utf-8"?>
<sst xmlns="http://schemas.openxmlformats.org/spreadsheetml/2006/main" count="80" uniqueCount="71">
  <si>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</si>
  <si>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</si>
  <si>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</si>
  <si>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</si>
  <si>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</si>
  <si>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</si>
  <si>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</si>
  <si>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</si>
  <si>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</si>
  <si>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</si>
  <si>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</si>
  <si>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</si>
  <si>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</si>
  <si>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</si>
  <si>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</si>
  <si>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</si>
  <si>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</si>
  <si>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</si>
  <si>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</si>
  <si>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</si>
  <si>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</si>
  <si>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</si>
  <si>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</si>
  <si>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</si>
  <si>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</si>
  <si>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</si>
  <si>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</si>
  <si>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</si>
  <si>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</si>
  <si>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</si>
  <si>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</si>
  <si>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</si>
  <si>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</si>
  <si>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</si>
  <si>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</si>
  <si>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</si>
  <si>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</si>
  <si>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</si>
  <si>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</si>
  <si>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</si>
  <si>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</si>
  <si>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</si>
  <si>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</si>
  <si>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</si>
  <si>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</si>
  <si>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</si>
  <si>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</si>
  <si>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</si>
  <si>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</si>
  <si>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</si>
  <si>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</si>
  <si>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</si>
  <si>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</si>
  <si>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</si>
  <si>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</si>
  <si>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</si>
  <si>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</si>
  <si>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</si>
  <si>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</si>
  <si>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IČO:  497 51 751</t>
  </si>
  <si>
    <t>vybavení školy a ŠJ</t>
  </si>
  <si>
    <t>ONIV</t>
  </si>
  <si>
    <t>DČ</t>
  </si>
  <si>
    <t>HČ</t>
  </si>
  <si>
    <t>celkem</t>
  </si>
  <si>
    <t>celkem:</t>
  </si>
  <si>
    <t>původní MŠMT</t>
  </si>
  <si>
    <t>původní provoz</t>
  </si>
  <si>
    <t>Základní škola Karlovy Vary, Truhlářská 19, příspěvková organizace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</si>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</sst>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3"/>
        <bgColor indexed="64"/>
      </patternFill>
    </fill>
  </fills>
  <borders count="6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72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2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3" borderId="31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8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2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4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3" fontId="9" fillId="3" borderId="36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39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0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1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2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0" fillId="0" borderId="50" xfId="0" applyBorder="1"/>
    <xf numFmtId="0" fontId="0" fillId="11" borderId="51" xfId="0" applyFill="1" applyBorder="1"/>
    <xf numFmtId="0" fontId="0" fillId="0" borderId="52" xfId="0" applyBorder="1"/>
    <xf numFmtId="0" fontId="15" fillId="10" borderId="54" xfId="0" applyFont="1" applyFill="1" applyBorder="1"/>
    <xf numFmtId="3" fontId="0" fillId="0" borderId="50" xfId="0" applyNumberFormat="1" applyBorder="1"/>
    <xf numFmtId="3" fontId="0" fillId="0" borderId="0" xfId="0" applyNumberFormat="1"/>
    <xf numFmtId="3" fontId="0" fillId="11" borderId="51" xfId="0" applyNumberFormat="1" applyFill="1" applyBorder="1"/>
    <xf numFmtId="3" fontId="0" fillId="0" borderId="52" xfId="0" applyNumberFormat="1" applyBorder="1"/>
    <xf numFmtId="3" fontId="15" fillId="10" borderId="54" xfId="0" applyNumberFormat="1" applyFont="1" applyFill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3" fontId="15" fillId="0" borderId="0" xfId="0" applyNumberFormat="1" applyFont="1" applyFill="1" applyBorder="1"/>
    <xf numFmtId="0" fontId="6" fillId="0" borderId="55" xfId="0" applyFont="1" applyFill="1" applyBorder="1" applyAlignment="1">
      <alignment horizontal="center" vertical="center"/>
    </xf>
    <xf numFmtId="3" fontId="0" fillId="0" borderId="56" xfId="0" applyNumberFormat="1" applyBorder="1"/>
    <xf numFmtId="3" fontId="0" fillId="11" borderId="56" xfId="0" applyNumberFormat="1" applyFill="1" applyBorder="1"/>
    <xf numFmtId="0" fontId="16" fillId="0" borderId="57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4" fontId="0" fillId="0" borderId="0" xfId="0" applyNumberFormat="1"/>
    <xf numFmtId="3" fontId="17" fillId="12" borderId="0" xfId="0" applyNumberFormat="1" applyFont="1" applyFill="1"/>
    <xf numFmtId="0" fontId="4" fillId="3" borderId="60" xfId="0" applyFont="1" applyFill="1" applyBorder="1" applyAlignment="1">
      <alignment horizontal="left" vertical="center" indent="1"/>
    </xf>
    <xf numFmtId="0" fontId="4" fillId="0" borderId="61" xfId="0" applyFont="1" applyBorder="1" applyAlignment="1">
      <alignment vertical="center"/>
    </xf>
    <xf numFmtId="0" fontId="9" fillId="13" borderId="52" xfId="1" applyFont="1" applyFill="1" applyBorder="1" applyAlignment="1">
      <alignment vertical="center"/>
    </xf>
    <xf numFmtId="4" fontId="9" fillId="13" borderId="53" xfId="1" applyNumberFormat="1" applyFont="1" applyFill="1" applyBorder="1" applyAlignment="1">
      <alignment horizontal="center" vertical="center"/>
    </xf>
    <xf numFmtId="3" fontId="9" fillId="13" borderId="62" xfId="1" applyNumberFormat="1" applyFont="1" applyFill="1" applyBorder="1" applyAlignment="1">
      <alignment horizontal="center" vertical="center"/>
    </xf>
    <xf numFmtId="4" fontId="9" fillId="13" borderId="63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19" zoomScaleNormal="100" workbookViewId="0">
      <selection activeCell="R39" sqref="R3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  <col min="7" max="7" width="9.85546875" bestFit="1" customWidth="1"/>
    <col min="8" max="8" width="9.85546875" hidden="1" customWidth="1"/>
    <col min="9" max="9" width="12.42578125" hidden="1" customWidth="1"/>
    <col min="10" max="10" width="9.85546875" hidden="1" customWidth="1"/>
    <col min="11" max="11" width="11.28515625" hidden="1" customWidth="1"/>
    <col min="12" max="12" width="10.7109375" hidden="1" customWidth="1"/>
    <col min="13" max="17" width="0" hidden="1" customWidth="1"/>
  </cols>
  <sheetData>
    <row r="1" spans="1:17" ht="19.5" thickBot="1" x14ac:dyDescent="0.3">
      <c r="A1" s="168" t="s">
        <v>39</v>
      </c>
      <c r="B1" s="168"/>
      <c r="C1" s="168"/>
      <c r="D1" s="168"/>
      <c r="E1" s="168"/>
    </row>
    <row r="2" spans="1:17" ht="15.75" thickBot="1" x14ac:dyDescent="0.3">
      <c r="A2" s="1"/>
      <c r="B2" s="1"/>
    </row>
    <row r="3" spans="1:17" ht="16.5" thickBot="1" x14ac:dyDescent="0.3">
      <c r="A3" s="169" t="s">
        <v>68</v>
      </c>
      <c r="B3" s="169"/>
      <c r="C3" s="169"/>
      <c r="D3" s="169"/>
      <c r="E3" s="169"/>
    </row>
    <row r="4" spans="1:17" x14ac:dyDescent="0.25">
      <c r="A4" s="2" t="s">
        <v>59</v>
      </c>
      <c r="B4" s="2"/>
    </row>
    <row r="5" spans="1:17" ht="15.75" thickBot="1" x14ac:dyDescent="0.3">
      <c r="A5" s="3"/>
      <c r="B5" s="3"/>
      <c r="C5" s="170"/>
      <c r="D5" s="170"/>
    </row>
    <row r="6" spans="1:17" x14ac:dyDescent="0.25">
      <c r="A6" s="3"/>
      <c r="B6" s="3"/>
      <c r="C6" s="94" t="s">
        <v>0</v>
      </c>
      <c r="D6" s="4" t="s">
        <v>1</v>
      </c>
      <c r="E6" s="4" t="s">
        <v>2</v>
      </c>
      <c r="I6" s="130" t="s">
        <v>62</v>
      </c>
      <c r="J6" s="131" t="s">
        <v>63</v>
      </c>
      <c r="K6" s="132" t="s">
        <v>64</v>
      </c>
      <c r="L6" s="133" t="s">
        <v>62</v>
      </c>
      <c r="M6" s="134" t="s">
        <v>63</v>
      </c>
      <c r="N6" s="132" t="s">
        <v>64</v>
      </c>
      <c r="O6" s="133" t="s">
        <v>62</v>
      </c>
      <c r="P6" s="134" t="s">
        <v>63</v>
      </c>
      <c r="Q6" s="132" t="s">
        <v>64</v>
      </c>
    </row>
    <row r="7" spans="1:17" ht="15.75" thickBot="1" x14ac:dyDescent="0.3">
      <c r="A7" s="5" t="s">
        <v>3</v>
      </c>
      <c r="B7" s="5"/>
      <c r="C7" s="95">
        <v>2024</v>
      </c>
      <c r="D7" s="6">
        <v>2025</v>
      </c>
      <c r="E7" s="6">
        <v>2026</v>
      </c>
      <c r="I7" s="135">
        <v>2024</v>
      </c>
      <c r="J7" s="136">
        <v>2024</v>
      </c>
      <c r="K7" s="137">
        <v>2024</v>
      </c>
      <c r="L7" s="138">
        <v>2025</v>
      </c>
      <c r="M7" s="139">
        <v>2025</v>
      </c>
      <c r="N7" s="137">
        <v>2025</v>
      </c>
      <c r="O7" s="138">
        <v>2026</v>
      </c>
      <c r="P7" s="139">
        <v>2026</v>
      </c>
      <c r="Q7" s="137">
        <v>2026</v>
      </c>
    </row>
    <row r="8" spans="1:17" x14ac:dyDescent="0.25">
      <c r="A8" s="119" t="s">
        <v>4</v>
      </c>
      <c r="B8" s="7"/>
      <c r="C8" s="8">
        <v>148000</v>
      </c>
      <c r="D8" s="9">
        <v>184000</v>
      </c>
      <c r="E8" s="9">
        <f>SUM(Q8)</f>
        <v>6626000</v>
      </c>
      <c r="I8" s="140">
        <v>148</v>
      </c>
      <c r="K8" s="141">
        <f>SUM(I8:J8)</f>
        <v>148</v>
      </c>
      <c r="L8" s="140">
        <v>184</v>
      </c>
      <c r="N8" s="141">
        <f>SUM(L8:M8)</f>
        <v>184</v>
      </c>
      <c r="O8" s="144">
        <v>184000</v>
      </c>
      <c r="P8" s="161">
        <v>6442000</v>
      </c>
      <c r="Q8" s="146">
        <f>SUM(O8:P8)</f>
        <v>6626000</v>
      </c>
    </row>
    <row r="9" spans="1:17" x14ac:dyDescent="0.25">
      <c r="A9" s="10" t="s">
        <v>5</v>
      </c>
      <c r="B9" s="11"/>
      <c r="C9" s="12">
        <v>0</v>
      </c>
      <c r="D9" s="13"/>
      <c r="E9" s="13">
        <v>0</v>
      </c>
      <c r="I9" s="140">
        <v>0</v>
      </c>
      <c r="K9" s="141">
        <f t="shared" ref="K9:K11" si="0">SUM(I9:J9)</f>
        <v>0</v>
      </c>
      <c r="L9" s="140">
        <v>0</v>
      </c>
      <c r="N9" s="141">
        <f t="shared" ref="N9:N11" si="1">SUM(L9:M9)</f>
        <v>0</v>
      </c>
      <c r="O9" s="144">
        <v>0</v>
      </c>
      <c r="P9" s="145">
        <v>0</v>
      </c>
      <c r="Q9" s="146">
        <f t="shared" ref="Q9" si="2">SUM(O9:P9)</f>
        <v>0</v>
      </c>
    </row>
    <row r="10" spans="1:17" x14ac:dyDescent="0.25">
      <c r="A10" s="10" t="s">
        <v>6</v>
      </c>
      <c r="B10" s="11"/>
      <c r="C10" s="12">
        <v>50000</v>
      </c>
      <c r="D10" s="13">
        <v>63000</v>
      </c>
      <c r="E10" s="13">
        <f>SUM(Q10)</f>
        <v>2241000</v>
      </c>
      <c r="I10" s="140">
        <v>50</v>
      </c>
      <c r="K10" s="141">
        <f t="shared" si="0"/>
        <v>50</v>
      </c>
      <c r="L10" s="140">
        <v>63</v>
      </c>
      <c r="N10" s="141">
        <f t="shared" si="1"/>
        <v>63</v>
      </c>
      <c r="O10" s="144">
        <v>63000</v>
      </c>
      <c r="P10" s="145">
        <v>2178000</v>
      </c>
      <c r="Q10" s="146">
        <f>SUM(O10:P10)</f>
        <v>2241000</v>
      </c>
    </row>
    <row r="11" spans="1:17" ht="15.75" thickBot="1" x14ac:dyDescent="0.3">
      <c r="A11" s="10" t="s">
        <v>7</v>
      </c>
      <c r="B11" s="11"/>
      <c r="C11" s="12">
        <v>1000</v>
      </c>
      <c r="D11" s="13">
        <v>2000</v>
      </c>
      <c r="E11" s="13">
        <f>SUM(Q11)</f>
        <v>66000</v>
      </c>
      <c r="I11" s="140">
        <v>1</v>
      </c>
      <c r="K11" s="141">
        <f t="shared" si="0"/>
        <v>1</v>
      </c>
      <c r="L11" s="140">
        <v>2</v>
      </c>
      <c r="N11" s="141">
        <f t="shared" si="1"/>
        <v>2</v>
      </c>
      <c r="O11" s="144">
        <v>2000</v>
      </c>
      <c r="P11" s="145">
        <v>64000</v>
      </c>
      <c r="Q11" s="146">
        <f>SUM(O11:P11)</f>
        <v>66000</v>
      </c>
    </row>
    <row r="12" spans="1:17" ht="15.75" thickBot="1" x14ac:dyDescent="0.3">
      <c r="A12" s="127" t="s">
        <v>52</v>
      </c>
      <c r="B12" s="128"/>
      <c r="C12" s="14">
        <f>SUM(C8:C11)</f>
        <v>199000</v>
      </c>
      <c r="D12" s="14">
        <f>SUM(D8:D11)</f>
        <v>249000</v>
      </c>
      <c r="E12" s="14">
        <f>Q12</f>
        <v>8933000</v>
      </c>
      <c r="H12" t="s">
        <v>65</v>
      </c>
      <c r="I12" s="142">
        <f t="shared" ref="I12:Q12" si="3">SUM(I8:I11)</f>
        <v>199</v>
      </c>
      <c r="J12" s="142">
        <f t="shared" si="3"/>
        <v>0</v>
      </c>
      <c r="K12" s="143">
        <f t="shared" si="3"/>
        <v>199</v>
      </c>
      <c r="L12" s="142">
        <f t="shared" si="3"/>
        <v>249</v>
      </c>
      <c r="M12" s="142">
        <f t="shared" si="3"/>
        <v>0</v>
      </c>
      <c r="N12" s="143">
        <f t="shared" si="3"/>
        <v>249</v>
      </c>
      <c r="O12" s="147">
        <f t="shared" si="3"/>
        <v>249000</v>
      </c>
      <c r="P12" s="147">
        <f t="shared" si="3"/>
        <v>8684000</v>
      </c>
      <c r="Q12" s="148">
        <f t="shared" si="3"/>
        <v>8933000</v>
      </c>
    </row>
    <row r="13" spans="1:17" x14ac:dyDescent="0.25">
      <c r="A13" s="119" t="s">
        <v>69</v>
      </c>
      <c r="B13" s="7"/>
      <c r="C13" s="8">
        <v>0</v>
      </c>
      <c r="D13" s="8">
        <v>1000</v>
      </c>
      <c r="E13" s="8">
        <v>28000</v>
      </c>
    </row>
    <row r="14" spans="1:17" x14ac:dyDescent="0.25">
      <c r="A14" s="91" t="s">
        <v>36</v>
      </c>
      <c r="B14" s="163"/>
      <c r="C14" s="93">
        <v>760000</v>
      </c>
      <c r="D14" s="93">
        <v>920000</v>
      </c>
      <c r="E14" s="93">
        <v>920000</v>
      </c>
    </row>
    <row r="15" spans="1:17" x14ac:dyDescent="0.25">
      <c r="A15" s="91" t="s">
        <v>37</v>
      </c>
      <c r="B15" s="92"/>
      <c r="C15" s="93">
        <v>3325000</v>
      </c>
      <c r="D15" s="93">
        <v>3700000</v>
      </c>
      <c r="E15" s="93">
        <v>3700000</v>
      </c>
    </row>
    <row r="16" spans="1:17" x14ac:dyDescent="0.25">
      <c r="A16" s="171" t="s">
        <v>8</v>
      </c>
      <c r="B16" s="15" t="s">
        <v>9</v>
      </c>
      <c r="C16" s="16">
        <v>2335000</v>
      </c>
      <c r="D16" s="16">
        <v>2900000</v>
      </c>
      <c r="E16" s="16">
        <v>2800000</v>
      </c>
    </row>
    <row r="17" spans="1:15" x14ac:dyDescent="0.25">
      <c r="A17" s="171"/>
      <c r="B17" s="15" t="s">
        <v>10</v>
      </c>
      <c r="C17" s="16">
        <v>899000</v>
      </c>
      <c r="D17" s="16">
        <v>1000000</v>
      </c>
      <c r="E17" s="16">
        <v>1000000</v>
      </c>
    </row>
    <row r="18" spans="1:15" x14ac:dyDescent="0.25">
      <c r="A18" s="171"/>
      <c r="B18" s="15" t="s">
        <v>11</v>
      </c>
      <c r="C18" s="16">
        <v>38000</v>
      </c>
      <c r="D18" s="16">
        <v>50000</v>
      </c>
      <c r="E18" s="16">
        <v>50000</v>
      </c>
    </row>
    <row r="19" spans="1:15" ht="15.75" thickBot="1" x14ac:dyDescent="0.3">
      <c r="A19" s="171"/>
      <c r="B19" s="15" t="s">
        <v>12</v>
      </c>
      <c r="C19" s="16">
        <v>376000</v>
      </c>
      <c r="D19" s="16">
        <v>550000</v>
      </c>
      <c r="E19" s="16">
        <v>550000</v>
      </c>
    </row>
    <row r="20" spans="1:15" x14ac:dyDescent="0.25">
      <c r="A20" s="122" t="s">
        <v>56</v>
      </c>
      <c r="B20" s="17"/>
      <c r="C20" s="16">
        <v>1324000</v>
      </c>
      <c r="D20" s="16">
        <v>950000</v>
      </c>
      <c r="E20" s="16">
        <v>1550000</v>
      </c>
      <c r="J20" t="s">
        <v>61</v>
      </c>
      <c r="K20" s="157" t="s">
        <v>67</v>
      </c>
      <c r="L20" s="158" t="s">
        <v>66</v>
      </c>
      <c r="M20" s="132" t="s">
        <v>64</v>
      </c>
    </row>
    <row r="21" spans="1:15" ht="15.75" thickBot="1" x14ac:dyDescent="0.3">
      <c r="A21" s="18" t="s">
        <v>15</v>
      </c>
      <c r="B21" s="19"/>
      <c r="C21" s="16">
        <v>768000</v>
      </c>
      <c r="D21" s="16">
        <v>850000</v>
      </c>
      <c r="E21" s="16">
        <v>1070000</v>
      </c>
      <c r="K21" s="154">
        <v>2026</v>
      </c>
      <c r="L21" s="159">
        <v>2026</v>
      </c>
      <c r="M21" s="154">
        <v>2026</v>
      </c>
    </row>
    <row r="22" spans="1:15" x14ac:dyDescent="0.25">
      <c r="A22" s="82" t="s">
        <v>13</v>
      </c>
      <c r="B22" s="83"/>
      <c r="C22" s="84">
        <v>1908000</v>
      </c>
      <c r="D22" s="84">
        <v>1996000</v>
      </c>
      <c r="E22" s="84">
        <v>2096000</v>
      </c>
      <c r="K22" s="155">
        <v>80000</v>
      </c>
      <c r="L22" s="155">
        <v>650000</v>
      </c>
      <c r="M22" s="156">
        <f>SUM(K22:L22)</f>
        <v>730000</v>
      </c>
    </row>
    <row r="23" spans="1:15" x14ac:dyDescent="0.25">
      <c r="A23" s="18" t="s">
        <v>14</v>
      </c>
      <c r="B23" s="19"/>
      <c r="C23" s="16">
        <v>845000</v>
      </c>
      <c r="D23" s="16">
        <v>414000</v>
      </c>
      <c r="E23" s="16">
        <v>1180000</v>
      </c>
      <c r="J23" s="149"/>
      <c r="K23" s="150"/>
      <c r="L23" s="150"/>
      <c r="M23" s="152"/>
      <c r="N23" s="149"/>
    </row>
    <row r="24" spans="1:15" x14ac:dyDescent="0.25">
      <c r="A24" s="120" t="s">
        <v>61</v>
      </c>
      <c r="B24" s="21"/>
      <c r="C24" s="22">
        <v>0</v>
      </c>
      <c r="D24" s="22">
        <v>0</v>
      </c>
      <c r="E24" s="22">
        <v>650000</v>
      </c>
      <c r="J24" s="151"/>
      <c r="K24" s="152"/>
      <c r="L24" s="152"/>
      <c r="M24" s="152"/>
      <c r="N24" s="151"/>
      <c r="O24" s="116"/>
    </row>
    <row r="25" spans="1:15" x14ac:dyDescent="0.25">
      <c r="A25" s="10" t="s">
        <v>57</v>
      </c>
      <c r="B25" s="19"/>
      <c r="C25" s="16">
        <v>0</v>
      </c>
      <c r="D25" s="16">
        <v>0</v>
      </c>
      <c r="E25" s="16">
        <v>0</v>
      </c>
      <c r="I25" s="145"/>
      <c r="J25" s="151"/>
      <c r="K25" s="152"/>
      <c r="L25" s="152"/>
      <c r="M25" s="152"/>
      <c r="N25" s="151"/>
      <c r="O25" s="116"/>
    </row>
    <row r="26" spans="1:15" ht="15.75" thickBot="1" x14ac:dyDescent="0.3">
      <c r="A26" s="20" t="s">
        <v>50</v>
      </c>
      <c r="B26" s="21"/>
      <c r="C26" s="22">
        <v>0</v>
      </c>
      <c r="D26" s="22">
        <v>91000</v>
      </c>
      <c r="E26" s="22">
        <v>0</v>
      </c>
      <c r="J26" s="151"/>
      <c r="K26" s="152"/>
      <c r="L26" s="152"/>
      <c r="M26" s="152"/>
      <c r="N26" s="151"/>
      <c r="O26" s="116"/>
    </row>
    <row r="27" spans="1:15" ht="21.75" customHeight="1" thickBot="1" x14ac:dyDescent="0.3">
      <c r="A27" s="101" t="s">
        <v>38</v>
      </c>
      <c r="B27" s="99"/>
      <c r="C27" s="100">
        <v>14602000</v>
      </c>
      <c r="D27" s="100">
        <f>SUM(D12:D26)</f>
        <v>13671000</v>
      </c>
      <c r="E27" s="100">
        <f>SUM(E12:E26)</f>
        <v>24527000</v>
      </c>
      <c r="I27" s="145"/>
      <c r="J27" s="151"/>
      <c r="K27" s="152"/>
      <c r="L27" s="152"/>
      <c r="M27" s="153"/>
      <c r="N27" s="151"/>
      <c r="O27" s="116"/>
    </row>
    <row r="28" spans="1:15" ht="15.75" thickBot="1" x14ac:dyDescent="0.3">
      <c r="A28" s="96" t="s">
        <v>51</v>
      </c>
      <c r="B28" s="121"/>
      <c r="C28" s="97">
        <v>60249000</v>
      </c>
      <c r="D28" s="98">
        <v>60000000</v>
      </c>
      <c r="E28" s="98">
        <v>60000000</v>
      </c>
      <c r="G28" s="145"/>
      <c r="I28" s="145"/>
      <c r="J28" s="116"/>
      <c r="K28" s="116"/>
      <c r="L28" s="116"/>
      <c r="M28" s="116"/>
      <c r="N28" s="116"/>
      <c r="O28" s="116"/>
    </row>
    <row r="29" spans="1:15" ht="15.75" thickBot="1" x14ac:dyDescent="0.3">
      <c r="A29" s="23" t="s">
        <v>16</v>
      </c>
      <c r="B29" s="24"/>
      <c r="C29" s="25">
        <f>SUM(C27:C28)</f>
        <v>74851000</v>
      </c>
      <c r="D29" s="25">
        <f>SUM(D27:D28)</f>
        <v>73671000</v>
      </c>
      <c r="E29" s="25">
        <f>SUM(E27:E28)</f>
        <v>84527000</v>
      </c>
      <c r="I29" s="145"/>
    </row>
    <row r="30" spans="1:15" x14ac:dyDescent="0.25">
      <c r="A30" s="3"/>
      <c r="B30" s="3"/>
    </row>
    <row r="31" spans="1:15" ht="15.75" thickBot="1" x14ac:dyDescent="0.3">
      <c r="A31" s="26" t="s">
        <v>17</v>
      </c>
      <c r="B31" s="26"/>
      <c r="G31" s="145"/>
      <c r="H31" s="145"/>
      <c r="I31" s="160"/>
    </row>
    <row r="32" spans="1:15" x14ac:dyDescent="0.25">
      <c r="A32" s="27" t="s">
        <v>18</v>
      </c>
      <c r="B32" s="28"/>
      <c r="C32" s="29">
        <v>3351000</v>
      </c>
      <c r="D32" s="30">
        <v>3351000</v>
      </c>
      <c r="E32" s="30">
        <v>12492000</v>
      </c>
      <c r="I32" s="160"/>
      <c r="K32" s="145"/>
    </row>
    <row r="33" spans="1:11" x14ac:dyDescent="0.25">
      <c r="A33" s="102" t="s">
        <v>19</v>
      </c>
      <c r="B33" s="103"/>
      <c r="C33" s="33">
        <v>3608000</v>
      </c>
      <c r="D33" s="34">
        <v>4500000</v>
      </c>
      <c r="E33" s="34">
        <v>4400000</v>
      </c>
      <c r="H33" s="145"/>
      <c r="I33" s="160"/>
    </row>
    <row r="34" spans="1:11" x14ac:dyDescent="0.25">
      <c r="A34" s="124" t="s">
        <v>58</v>
      </c>
      <c r="B34" s="125"/>
      <c r="C34" s="117">
        <v>-955000</v>
      </c>
      <c r="D34" s="118">
        <v>8000</v>
      </c>
      <c r="E34" s="118">
        <v>0</v>
      </c>
      <c r="I34" s="145"/>
      <c r="J34" s="145"/>
    </row>
    <row r="35" spans="1:11" x14ac:dyDescent="0.25">
      <c r="A35" s="31" t="s">
        <v>50</v>
      </c>
      <c r="B35" s="32"/>
      <c r="C35" s="33">
        <v>0</v>
      </c>
      <c r="D35" s="34">
        <v>91000</v>
      </c>
      <c r="E35" s="34">
        <v>0</v>
      </c>
      <c r="I35" s="145"/>
      <c r="J35" s="145"/>
      <c r="K35" s="145"/>
    </row>
    <row r="36" spans="1:11" x14ac:dyDescent="0.25">
      <c r="A36" s="35" t="s">
        <v>54</v>
      </c>
      <c r="B36" s="36"/>
      <c r="C36" s="37">
        <v>1756000</v>
      </c>
      <c r="D36" s="38"/>
      <c r="E36" s="38"/>
      <c r="I36" s="145"/>
      <c r="J36" s="145"/>
    </row>
    <row r="37" spans="1:11" x14ac:dyDescent="0.25">
      <c r="A37" s="123" t="s">
        <v>55</v>
      </c>
      <c r="B37" s="39"/>
      <c r="C37" s="37">
        <f>SUM(C38:C49)</f>
        <v>5891000</v>
      </c>
      <c r="D37" s="38">
        <f>SUM(D39:D49)</f>
        <v>5729000</v>
      </c>
      <c r="E37" s="38">
        <f>SUM(E39:E49)</f>
        <v>7635000</v>
      </c>
      <c r="I37" s="145"/>
      <c r="J37" s="145"/>
    </row>
    <row r="38" spans="1:11" x14ac:dyDescent="0.25">
      <c r="A38" s="40" t="s">
        <v>20</v>
      </c>
      <c r="B38" s="41"/>
      <c r="C38" s="42"/>
      <c r="D38" s="43"/>
      <c r="E38" s="43"/>
      <c r="I38" s="145"/>
    </row>
    <row r="39" spans="1:11" x14ac:dyDescent="0.25">
      <c r="A39" s="10" t="s">
        <v>40</v>
      </c>
      <c r="B39" s="44"/>
      <c r="C39" s="45">
        <v>2799000</v>
      </c>
      <c r="D39" s="16">
        <v>3000000</v>
      </c>
      <c r="E39" s="16">
        <v>3000000</v>
      </c>
      <c r="I39" s="145"/>
    </row>
    <row r="40" spans="1:11" x14ac:dyDescent="0.25">
      <c r="A40" s="10" t="s">
        <v>41</v>
      </c>
      <c r="B40" s="44"/>
      <c r="C40" s="45">
        <v>518000</v>
      </c>
      <c r="D40" s="16">
        <v>700000</v>
      </c>
      <c r="E40" s="16">
        <v>700000</v>
      </c>
      <c r="I40" s="145"/>
    </row>
    <row r="41" spans="1:11" x14ac:dyDescent="0.25">
      <c r="A41" s="10" t="s">
        <v>42</v>
      </c>
      <c r="B41" s="44"/>
      <c r="C41" s="45">
        <v>18000</v>
      </c>
      <c r="D41" s="16">
        <v>0</v>
      </c>
      <c r="E41" s="16">
        <v>0</v>
      </c>
      <c r="I41" s="145"/>
      <c r="J41" s="145"/>
    </row>
    <row r="42" spans="1:11" x14ac:dyDescent="0.25">
      <c r="A42" s="10" t="s">
        <v>43</v>
      </c>
      <c r="B42" s="44"/>
      <c r="C42" s="45">
        <v>604000</v>
      </c>
      <c r="D42" s="16">
        <v>500000</v>
      </c>
      <c r="E42" s="16">
        <v>500000</v>
      </c>
    </row>
    <row r="43" spans="1:11" x14ac:dyDescent="0.25">
      <c r="A43" s="10" t="s">
        <v>44</v>
      </c>
      <c r="B43" s="44"/>
      <c r="C43" s="45">
        <v>483000</v>
      </c>
      <c r="D43" s="16">
        <v>350000</v>
      </c>
      <c r="E43" s="16">
        <v>436000</v>
      </c>
    </row>
    <row r="44" spans="1:11" x14ac:dyDescent="0.25">
      <c r="A44" s="10" t="s">
        <v>21</v>
      </c>
      <c r="B44" s="44"/>
      <c r="C44" s="45">
        <v>410000</v>
      </c>
      <c r="D44" s="16">
        <v>129000</v>
      </c>
      <c r="E44" s="16">
        <v>129000</v>
      </c>
    </row>
    <row r="45" spans="1:11" x14ac:dyDescent="0.25">
      <c r="A45" s="104" t="s">
        <v>22</v>
      </c>
      <c r="B45" s="105"/>
      <c r="C45" s="106">
        <v>693000</v>
      </c>
      <c r="D45" s="107">
        <v>600000</v>
      </c>
      <c r="E45" s="107">
        <v>1200000</v>
      </c>
    </row>
    <row r="46" spans="1:11" x14ac:dyDescent="0.25">
      <c r="A46" s="108" t="s">
        <v>23</v>
      </c>
      <c r="B46" s="109"/>
      <c r="C46" s="110">
        <v>0</v>
      </c>
      <c r="D46" s="111">
        <v>0</v>
      </c>
      <c r="E46" s="111">
        <v>0</v>
      </c>
    </row>
    <row r="47" spans="1:11" x14ac:dyDescent="0.25">
      <c r="A47" s="48" t="s">
        <v>45</v>
      </c>
      <c r="B47" s="49"/>
      <c r="C47" s="46">
        <v>364000</v>
      </c>
      <c r="D47" s="47">
        <v>450000</v>
      </c>
      <c r="E47" s="47">
        <v>450000</v>
      </c>
    </row>
    <row r="48" spans="1:11" x14ac:dyDescent="0.25">
      <c r="A48" s="48" t="s">
        <v>24</v>
      </c>
      <c r="B48" s="49"/>
      <c r="C48" s="46">
        <v>0</v>
      </c>
      <c r="D48" s="47">
        <v>0</v>
      </c>
      <c r="E48" s="47">
        <v>0</v>
      </c>
    </row>
    <row r="49" spans="1:5" ht="15.75" thickBot="1" x14ac:dyDescent="0.3">
      <c r="A49" s="48" t="s">
        <v>25</v>
      </c>
      <c r="B49" s="49"/>
      <c r="C49" s="46">
        <v>2000</v>
      </c>
      <c r="D49" s="47">
        <v>0</v>
      </c>
      <c r="E49" s="22">
        <v>1220000</v>
      </c>
    </row>
    <row r="50" spans="1:5" s="116" customFormat="1" ht="22.5" customHeight="1" thickBot="1" x14ac:dyDescent="0.3">
      <c r="A50" s="112" t="s">
        <v>46</v>
      </c>
      <c r="B50" s="50"/>
      <c r="C50" s="51">
        <f>SUM(C32,C33,C35,C36,C37)</f>
        <v>14606000</v>
      </c>
      <c r="D50" s="52">
        <f>SUM(D32,D33,D35,D36,D37)</f>
        <v>13671000</v>
      </c>
      <c r="E50" s="52">
        <f>SUM(E32,E33,E35,E36,E37)</f>
        <v>24527000</v>
      </c>
    </row>
    <row r="51" spans="1:5" ht="15.75" thickBot="1" x14ac:dyDescent="0.3">
      <c r="A51" s="113" t="s">
        <v>53</v>
      </c>
      <c r="B51" s="126"/>
      <c r="C51" s="114">
        <v>60249000</v>
      </c>
      <c r="D51" s="115">
        <v>60000000</v>
      </c>
      <c r="E51" s="115">
        <v>60000000</v>
      </c>
    </row>
    <row r="52" spans="1:5" ht="15.75" thickBot="1" x14ac:dyDescent="0.3">
      <c r="A52" s="53" t="s">
        <v>47</v>
      </c>
      <c r="B52" s="54"/>
      <c r="C52" s="55">
        <v>74924000</v>
      </c>
      <c r="D52" s="56">
        <f>SUM(D50,D51)</f>
        <v>73671000</v>
      </c>
      <c r="E52" s="56">
        <f>SUM(E50,E51)</f>
        <v>84527000</v>
      </c>
    </row>
    <row r="53" spans="1:5" ht="15.75" thickBot="1" x14ac:dyDescent="0.3">
      <c r="A53" s="57" t="s">
        <v>26</v>
      </c>
      <c r="B53" s="58"/>
      <c r="C53" s="14">
        <f>SUM(C52-C29)</f>
        <v>73000</v>
      </c>
      <c r="D53" s="59">
        <f>SUM(D52-D29)</f>
        <v>0</v>
      </c>
      <c r="E53" s="59">
        <f>SUM(E52-E29)</f>
        <v>0</v>
      </c>
    </row>
    <row r="54" spans="1:5" x14ac:dyDescent="0.25">
      <c r="A54" s="60"/>
      <c r="B54" s="60"/>
      <c r="C54" s="61"/>
    </row>
    <row r="55" spans="1:5" ht="15.75" thickBot="1" x14ac:dyDescent="0.3"/>
    <row r="56" spans="1:5" ht="15.75" thickBot="1" x14ac:dyDescent="0.3">
      <c r="A56" s="62" t="s">
        <v>27</v>
      </c>
      <c r="B56" s="63"/>
      <c r="C56" s="64" t="s">
        <v>48</v>
      </c>
      <c r="D56" s="64" t="s">
        <v>49</v>
      </c>
    </row>
    <row r="57" spans="1:5" ht="15.75" thickBot="1" x14ac:dyDescent="0.3">
      <c r="A57" s="65" t="s">
        <v>28</v>
      </c>
      <c r="B57" s="66"/>
      <c r="C57" s="67">
        <v>260000</v>
      </c>
      <c r="D57" s="67">
        <v>606000</v>
      </c>
    </row>
    <row r="58" spans="1:5" x14ac:dyDescent="0.25">
      <c r="A58" s="68" t="s">
        <v>29</v>
      </c>
      <c r="B58" s="69"/>
      <c r="C58" s="70">
        <f>SUM(C59:C60)</f>
        <v>1546000</v>
      </c>
      <c r="D58" s="70">
        <f>SUM(D59:D60)</f>
        <v>1646000</v>
      </c>
    </row>
    <row r="59" spans="1:5" x14ac:dyDescent="0.25">
      <c r="A59" s="85" t="s">
        <v>30</v>
      </c>
      <c r="B59" s="86"/>
      <c r="C59" s="87">
        <v>1996000</v>
      </c>
      <c r="D59" s="87">
        <v>2096000</v>
      </c>
    </row>
    <row r="60" spans="1:5" x14ac:dyDescent="0.25">
      <c r="A60" s="71" t="s">
        <v>31</v>
      </c>
      <c r="B60" s="72"/>
      <c r="C60" s="73">
        <v>-450000</v>
      </c>
      <c r="D60" s="73">
        <v>-450000</v>
      </c>
    </row>
    <row r="61" spans="1:5" x14ac:dyDescent="0.25">
      <c r="A61" s="74" t="s">
        <v>32</v>
      </c>
      <c r="B61" s="75"/>
      <c r="C61" s="73">
        <f>SUM(C62:C66)</f>
        <v>1200000</v>
      </c>
      <c r="D61" s="73">
        <f>SUM(D62:D66)</f>
        <v>1800000</v>
      </c>
    </row>
    <row r="62" spans="1:5" x14ac:dyDescent="0.25">
      <c r="A62" s="71" t="s">
        <v>60</v>
      </c>
      <c r="B62" s="72"/>
      <c r="C62" s="73">
        <v>600000</v>
      </c>
      <c r="D62" s="73">
        <v>600000</v>
      </c>
    </row>
    <row r="63" spans="1:5" x14ac:dyDescent="0.25">
      <c r="A63" s="71"/>
      <c r="B63" s="72"/>
      <c r="C63" s="73">
        <v>0</v>
      </c>
      <c r="D63" s="73">
        <v>0</v>
      </c>
    </row>
    <row r="64" spans="1:5" x14ac:dyDescent="0.25">
      <c r="A64" s="71"/>
      <c r="B64" s="72"/>
      <c r="C64" s="73">
        <v>0</v>
      </c>
      <c r="D64" s="73">
        <v>0</v>
      </c>
    </row>
    <row r="65" spans="1:5" x14ac:dyDescent="0.25">
      <c r="A65" s="88" t="s">
        <v>33</v>
      </c>
      <c r="B65" s="89"/>
      <c r="C65" s="90">
        <v>600000</v>
      </c>
      <c r="D65" s="90">
        <v>1200000</v>
      </c>
    </row>
    <row r="66" spans="1:5" ht="15.75" thickBot="1" x14ac:dyDescent="0.3">
      <c r="A66" s="76" t="s">
        <v>34</v>
      </c>
      <c r="B66" s="77"/>
      <c r="C66" s="78">
        <v>0</v>
      </c>
      <c r="D66" s="78">
        <v>0</v>
      </c>
    </row>
    <row r="67" spans="1:5" ht="15.75" thickBot="1" x14ac:dyDescent="0.3">
      <c r="A67" s="79" t="s">
        <v>35</v>
      </c>
      <c r="B67" s="80"/>
      <c r="C67" s="81">
        <f>SUM(C57,C58-C61)</f>
        <v>606000</v>
      </c>
      <c r="D67" s="81">
        <f>SUM(D57,D58-D61)</f>
        <v>452000</v>
      </c>
    </row>
    <row r="68" spans="1:5" ht="15.75" thickBot="1" x14ac:dyDescent="0.3">
      <c r="A68" s="162"/>
    </row>
    <row r="69" spans="1:5" ht="15.75" thickBot="1" x14ac:dyDescent="0.3">
      <c r="A69" s="164" t="s">
        <v>70</v>
      </c>
      <c r="B69" s="165"/>
      <c r="C69" s="166"/>
      <c r="D69" s="167"/>
      <c r="E69" s="167">
        <v>16.88</v>
      </c>
    </row>
    <row r="70" spans="1:5" x14ac:dyDescent="0.25">
      <c r="A70" s="149"/>
    </row>
    <row r="71" spans="1:5" x14ac:dyDescent="0.25">
      <c r="A71" s="129"/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9" firstPageNumber="24" orientation="portrait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Truhlářská</vt:lpstr>
      <vt:lpstr>'ZŠ Truhlářská'!Oblast_tisku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2025-11-25T09:40:10Z</cp:lastPrinted>
  <dcterms:created xsi:type="dcterms:W3CDTF">2025-07-01T07:16:01Z</dcterms:created>
  <dcterms:modified xsi:type="dcterms:W3CDTF">2025-11-25T09:41:19Z</dcterms:modified>
</cp:coreProperties>
</file>