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OFE\ROZPOČET, ANALÝZY\PO města\06 ZŠ, MŠ, DDM\ZŠ, MŠ, DDM 2026\09_ZŠ Mozartova\2.Úprava rozpočtu - os. nákl\"/>
    </mc:Choice>
  </mc:AlternateContent>
  <bookViews>
    <workbookView xWindow="0" yWindow="0" windowWidth="28800" windowHeight="12300" tabRatio="500"/>
  </bookViews>
  <sheets>
    <sheet name="ZŠ Mozartova 2.úprava rozpočtu " sheetId="1" r:id="rId1"/>
  </sheets>
  <calcPr calcId="162913"/>
</workbook>
</file>

<file path=xl/calcChain.xml><?xml version="1.0" encoding="utf-8"?>
<calcChain xmlns="http://schemas.openxmlformats.org/spreadsheetml/2006/main">
  <c r="E61" i="1" l="1"/>
  <c r="E58" i="1"/>
  <c r="F37" i="1"/>
  <c r="F50" i="1" s="1"/>
  <c r="F52" i="1" s="1"/>
  <c r="F12" i="1"/>
  <c r="F27" i="1" s="1"/>
  <c r="F29" i="1" s="1"/>
  <c r="D61" i="1"/>
  <c r="C58" i="1"/>
  <c r="E65" i="1" l="1"/>
  <c r="F53" i="1"/>
  <c r="E37" i="1"/>
  <c r="C61" i="1" l="1"/>
  <c r="C65" i="1" s="1"/>
  <c r="D58" i="1"/>
  <c r="D65" i="1" s="1"/>
  <c r="E50" i="1"/>
  <c r="E52" i="1" s="1"/>
  <c r="D37" i="1"/>
  <c r="D50" i="1" s="1"/>
  <c r="D52" i="1" s="1"/>
  <c r="C37" i="1"/>
  <c r="C50" i="1" s="1"/>
  <c r="E12" i="1"/>
  <c r="E27" i="1" s="1"/>
  <c r="E29" i="1" s="1"/>
  <c r="D12" i="1"/>
  <c r="D27" i="1" s="1"/>
  <c r="D29" i="1" s="1"/>
  <c r="C12" i="1"/>
  <c r="C27" i="1" s="1"/>
  <c r="C29" i="1" s="1"/>
  <c r="C52" i="1" l="1"/>
  <c r="C53" i="1" s="1"/>
  <c r="D53" i="1"/>
  <c r="E53" i="1"/>
</calcChain>
</file>

<file path=xl/sharedStrings.xml><?xml version="1.0" encoding="utf-8"?>
<sst xmlns="http://schemas.openxmlformats.org/spreadsheetml/2006/main" count="69" uniqueCount="68">
  <si>
    <t>skutečnost</t>
  </si>
  <si>
    <t>oček.skuteč.</t>
  </si>
  <si>
    <t>NÁKLADY ORGANIZACE</t>
  </si>
  <si>
    <t>Mzdové náklady - mzdové nákl. (521/1)</t>
  </si>
  <si>
    <t xml:space="preserve">                              - ost.osob. nákl.(521/2)</t>
  </si>
  <si>
    <t>Zákonné  soc. a zdrav. pojištění (524)</t>
  </si>
  <si>
    <t>Jiné sociální náklady (528)</t>
  </si>
  <si>
    <t>OSOBNÍ NÁKLADY CELKEM (pro nepedagogy)</t>
  </si>
  <si>
    <t>Nákup materiálu - 501</t>
  </si>
  <si>
    <t>Potraviny - 501</t>
  </si>
  <si>
    <t>Energie</t>
  </si>
  <si>
    <t>Spotřeba TU a TUV</t>
  </si>
  <si>
    <t>Spotřeba el.energie</t>
  </si>
  <si>
    <t>Spotřeba plynu</t>
  </si>
  <si>
    <t>Vodné a stočné</t>
  </si>
  <si>
    <t>Opravy a údržba - 511</t>
  </si>
  <si>
    <t>Ostatní služby - 518</t>
  </si>
  <si>
    <t>Odpisy - 551</t>
  </si>
  <si>
    <t>Ostatní náklady - 5xx</t>
  </si>
  <si>
    <t>ONIV</t>
  </si>
  <si>
    <t>Náklady k dotacím  z KK, SR, EU</t>
  </si>
  <si>
    <t>Pastelkovné - ÚZ 950</t>
  </si>
  <si>
    <t>Provozní náklady celkem</t>
  </si>
  <si>
    <t>Náklady k výnosům ze SR na mzdové prostředky (pro pedagogy)</t>
  </si>
  <si>
    <t xml:space="preserve">  Náklady celkem</t>
  </si>
  <si>
    <t>VÝNOSY ORGANIZACE</t>
  </si>
  <si>
    <t>Provozní příspěvek</t>
  </si>
  <si>
    <t>Účelově vázané finanční prostředky podléhající vyúčtování</t>
  </si>
  <si>
    <t>Vyúčtování účelově vázaných fin. prostř. za předcházející rok</t>
  </si>
  <si>
    <t xml:space="preserve">Neinvestiční dotace z KK, SR, EU </t>
  </si>
  <si>
    <t>Výnosy bez příspěvku:</t>
  </si>
  <si>
    <t>z toho:</t>
  </si>
  <si>
    <t>Tržby stravné žáci - 602</t>
  </si>
  <si>
    <t>Tržby stravné zaměstnanci - 602</t>
  </si>
  <si>
    <t>Tržby cizí strávníci - 602</t>
  </si>
  <si>
    <t>Školní družina - 602</t>
  </si>
  <si>
    <t>Pronájmy (tělocvičny, učebny, aj.) - 603</t>
  </si>
  <si>
    <t>Jiné ostatní výnosy - 6xx</t>
  </si>
  <si>
    <t>Použití FI na opravy a údržbu - 648</t>
  </si>
  <si>
    <t xml:space="preserve">Nekrytí FI </t>
  </si>
  <si>
    <t>Transferový podíl</t>
  </si>
  <si>
    <t>Použití fondu odměn - 648</t>
  </si>
  <si>
    <t>Použití rezervního fondu - 648</t>
  </si>
  <si>
    <t>Provozní výnosy celkem</t>
  </si>
  <si>
    <t>Výnosy ze SR na mzdové prostředky (pro pedagogy)</t>
  </si>
  <si>
    <t>Výnosy celkem</t>
  </si>
  <si>
    <t>Výsledek hospodaření</t>
  </si>
  <si>
    <t>Použití fondu investic v tis. Kč</t>
  </si>
  <si>
    <t>oček. skut. 2025</t>
  </si>
  <si>
    <t>plán 2026</t>
  </si>
  <si>
    <t>počáteční stav</t>
  </si>
  <si>
    <t>příjmy - celkem</t>
  </si>
  <si>
    <t>odpisy</t>
  </si>
  <si>
    <t>transferový podíl</t>
  </si>
  <si>
    <t>výdaje - celkem</t>
  </si>
  <si>
    <t>opravy a údržba</t>
  </si>
  <si>
    <t>nekrytí fondu</t>
  </si>
  <si>
    <t>konečný stav</t>
  </si>
  <si>
    <t xml:space="preserve">Základní škola pro žáky se specifickými poruchami učení Karlovy Vay </t>
  </si>
  <si>
    <t xml:space="preserve">IČO: 709 93 264 </t>
  </si>
  <si>
    <t>Zákonné sociální náklady (FKSP, školení - 527)</t>
  </si>
  <si>
    <t>upravený plán 2026</t>
  </si>
  <si>
    <t>rozpočet 2026</t>
  </si>
  <si>
    <t>odvod z fondu investic do rozpočtu zřizovatele odst. 2 písm. c) § 31 zák. 250/2000 Sb.</t>
  </si>
  <si>
    <r>
      <t xml:space="preserve">Počet  </t>
    </r>
    <r>
      <rPr>
        <i/>
        <sz val="10"/>
        <rFont val="Calibri"/>
        <family val="2"/>
        <charset val="238"/>
      </rPr>
      <t>ZAMĚSTNANCŮ :</t>
    </r>
    <r>
      <rPr>
        <sz val="10"/>
        <rFont val="Calibri"/>
        <family val="2"/>
        <charset val="238"/>
      </rPr>
      <t xml:space="preserve"> roční prům. přepočtený stav</t>
    </r>
  </si>
  <si>
    <t>Rozpočet na rok 2026</t>
  </si>
  <si>
    <t>úpr.rozpočtu</t>
  </si>
  <si>
    <t>upr.rozpočet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</si>
</sst>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rgb="FF000000"/>
      <name val="Calibri"/>
      <family val="2"/>
      <charset val="238"/>
    </font>
    <font>
      <sz val="10"/>
      <name val="Arial CE"/>
      <charset val="238"/>
    </font>
    <font>
      <b/>
      <sz val="14"/>
      <name val="Calibri"/>
      <family val="2"/>
      <charset val="238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b/>
      <i/>
      <sz val="10"/>
      <color rgb="FF000000"/>
      <name val="Calibri"/>
      <family val="2"/>
      <charset val="238"/>
    </font>
    <font>
      <i/>
      <sz val="1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i/>
      <sz val="10"/>
      <name val="Calibri"/>
      <family val="2"/>
      <charset val="238"/>
    </font>
    <font>
      <i/>
      <sz val="10"/>
      <color rgb="FF000000"/>
      <name val="Calibri"/>
      <family val="2"/>
      <charset val="238"/>
    </font>
    <font>
      <sz val="7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E2F0D9"/>
      </patternFill>
    </fill>
    <fill>
      <patternFill patternType="solid">
        <fgColor rgb="FFBDD7EE"/>
        <bgColor rgb="FFD0CECE"/>
      </patternFill>
    </fill>
    <fill>
      <patternFill patternType="solid">
        <fgColor rgb="FFFBE5D6"/>
        <bgColor rgb="FFE2F0D9"/>
      </patternFill>
    </fill>
    <fill>
      <patternFill patternType="solid">
        <fgColor rgb="FFC0C0C0"/>
        <bgColor rgb="FFD0CECE"/>
      </patternFill>
    </fill>
    <fill>
      <patternFill patternType="solid">
        <fgColor rgb="FFD0CECE"/>
        <bgColor rgb="FFC0C0C0"/>
      </patternFill>
    </fill>
    <fill>
      <patternFill patternType="solid">
        <fgColor rgb="FFE2F0D9"/>
        <bgColor rgb="FFFBE5D6"/>
      </patternFill>
    </fill>
    <fill>
      <patternFill patternType="solid">
        <fgColor theme="0"/>
        <bgColor rgb="FFFFFF00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16" fillId="0" borderId="0"/>
  </cellStyleXfs>
  <cellXfs count="150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9" fillId="0" borderId="7" xfId="1" applyFont="1" applyBorder="1" applyAlignment="1">
      <alignment vertical="center"/>
    </xf>
    <xf numFmtId="0" fontId="9" fillId="0" borderId="8" xfId="1" applyFont="1" applyBorder="1" applyAlignment="1">
      <alignment vertical="center"/>
    </xf>
    <xf numFmtId="3" fontId="9" fillId="0" borderId="9" xfId="0" applyNumberFormat="1" applyFont="1" applyBorder="1" applyAlignment="1">
      <alignment vertical="center"/>
    </xf>
    <xf numFmtId="3" fontId="9" fillId="0" borderId="4" xfId="0" applyNumberFormat="1" applyFont="1" applyBorder="1" applyAlignment="1">
      <alignment vertical="center"/>
    </xf>
    <xf numFmtId="0" fontId="9" fillId="0" borderId="10" xfId="1" applyFont="1" applyBorder="1" applyAlignment="1">
      <alignment vertical="center"/>
    </xf>
    <xf numFmtId="0" fontId="9" fillId="0" borderId="11" xfId="1" applyFont="1" applyBorder="1" applyAlignment="1">
      <alignment vertical="center"/>
    </xf>
    <xf numFmtId="3" fontId="9" fillId="0" borderId="12" xfId="0" applyNumberFormat="1" applyFont="1" applyBorder="1" applyAlignment="1">
      <alignment vertical="center"/>
    </xf>
    <xf numFmtId="3" fontId="9" fillId="0" borderId="13" xfId="0" applyNumberFormat="1" applyFont="1" applyBorder="1" applyAlignment="1">
      <alignment vertical="center"/>
    </xf>
    <xf numFmtId="0" fontId="9" fillId="0" borderId="14" xfId="1" applyFont="1" applyBorder="1" applyAlignment="1">
      <alignment vertical="center"/>
    </xf>
    <xf numFmtId="0" fontId="9" fillId="0" borderId="15" xfId="1" applyFont="1" applyBorder="1" applyAlignment="1">
      <alignment vertical="center"/>
    </xf>
    <xf numFmtId="0" fontId="7" fillId="2" borderId="16" xfId="1" applyFont="1" applyFill="1" applyBorder="1" applyAlignment="1">
      <alignment vertical="center"/>
    </xf>
    <xf numFmtId="0" fontId="7" fillId="2" borderId="17" xfId="1" applyFont="1" applyFill="1" applyBorder="1" applyAlignment="1">
      <alignment vertical="center"/>
    </xf>
    <xf numFmtId="3" fontId="7" fillId="2" borderId="18" xfId="0" applyNumberFormat="1" applyFont="1" applyFill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2" xfId="0" applyNumberFormat="1" applyFont="1" applyBorder="1" applyAlignment="1">
      <alignment vertical="center"/>
    </xf>
    <xf numFmtId="3" fontId="5" fillId="3" borderId="24" xfId="0" applyNumberFormat="1" applyFont="1" applyFill="1" applyBorder="1" applyAlignment="1">
      <alignment vertical="center"/>
    </xf>
    <xf numFmtId="3" fontId="5" fillId="0" borderId="12" xfId="0" applyNumberFormat="1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9" fillId="4" borderId="10" xfId="1" applyFont="1" applyFill="1" applyBorder="1"/>
    <xf numFmtId="0" fontId="9" fillId="4" borderId="11" xfId="1" applyFont="1" applyFill="1" applyBorder="1"/>
    <xf numFmtId="3" fontId="5" fillId="4" borderId="12" xfId="0" applyNumberFormat="1" applyFont="1" applyFill="1" applyBorder="1" applyAlignment="1">
      <alignment vertical="center"/>
    </xf>
    <xf numFmtId="3" fontId="5" fillId="0" borderId="13" xfId="0" applyNumberFormat="1" applyFont="1" applyBorder="1" applyAlignment="1">
      <alignment vertical="center"/>
    </xf>
    <xf numFmtId="0" fontId="7" fillId="0" borderId="16" xfId="1" applyFont="1" applyBorder="1" applyAlignment="1">
      <alignment vertical="center"/>
    </xf>
    <xf numFmtId="0" fontId="9" fillId="0" borderId="17" xfId="1" applyFont="1" applyBorder="1" applyAlignment="1">
      <alignment vertical="center"/>
    </xf>
    <xf numFmtId="3" fontId="5" fillId="0" borderId="18" xfId="0" applyNumberFormat="1" applyFont="1" applyBorder="1" applyAlignment="1">
      <alignment vertical="center"/>
    </xf>
    <xf numFmtId="0" fontId="9" fillId="5" borderId="26" xfId="1" applyFont="1" applyFill="1" applyBorder="1" applyAlignment="1">
      <alignment vertical="center"/>
    </xf>
    <xf numFmtId="0" fontId="9" fillId="5" borderId="0" xfId="1" applyFont="1" applyFill="1" applyAlignment="1">
      <alignment vertical="center"/>
    </xf>
    <xf numFmtId="3" fontId="5" fillId="5" borderId="6" xfId="0" applyNumberFormat="1" applyFont="1" applyFill="1" applyBorder="1" applyAlignment="1">
      <alignment vertical="center"/>
    </xf>
    <xf numFmtId="3" fontId="5" fillId="5" borderId="27" xfId="0" applyNumberFormat="1" applyFont="1" applyFill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0" fillId="0" borderId="28" xfId="0" applyFont="1" applyBorder="1" applyAlignment="1">
      <alignment vertical="center"/>
    </xf>
    <xf numFmtId="3" fontId="8" fillId="0" borderId="18" xfId="0" applyNumberFormat="1" applyFont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19" xfId="0" applyFont="1" applyFill="1" applyBorder="1" applyAlignment="1">
      <alignment vertical="center"/>
    </xf>
    <xf numFmtId="3" fontId="7" fillId="2" borderId="29" xfId="0" applyNumberFormat="1" applyFont="1" applyFill="1" applyBorder="1" applyAlignment="1">
      <alignment vertical="center"/>
    </xf>
    <xf numFmtId="3" fontId="7" fillId="2" borderId="30" xfId="0" applyNumberFormat="1" applyFont="1" applyFill="1" applyBorder="1" applyAlignment="1">
      <alignment vertical="center"/>
    </xf>
    <xf numFmtId="3" fontId="7" fillId="2" borderId="9" xfId="0" applyNumberFormat="1" applyFont="1" applyFill="1" applyBorder="1" applyAlignment="1">
      <alignment vertical="center"/>
    </xf>
    <xf numFmtId="0" fontId="7" fillId="2" borderId="10" xfId="0" applyFont="1" applyFill="1" applyBorder="1" applyAlignment="1">
      <alignment vertical="center"/>
    </xf>
    <xf numFmtId="0" fontId="7" fillId="2" borderId="25" xfId="0" applyFont="1" applyFill="1" applyBorder="1" applyAlignment="1">
      <alignment vertical="center"/>
    </xf>
    <xf numFmtId="3" fontId="7" fillId="2" borderId="31" xfId="0" applyNumberFormat="1" applyFont="1" applyFill="1" applyBorder="1" applyAlignment="1">
      <alignment vertical="center"/>
    </xf>
    <xf numFmtId="3" fontId="7" fillId="2" borderId="32" xfId="0" applyNumberFormat="1" applyFont="1" applyFill="1" applyBorder="1" applyAlignment="1">
      <alignment vertical="center"/>
    </xf>
    <xf numFmtId="3" fontId="7" fillId="2" borderId="33" xfId="0" applyNumberFormat="1" applyFont="1" applyFill="1" applyBorder="1" applyAlignment="1">
      <alignment vertical="center"/>
    </xf>
    <xf numFmtId="3" fontId="7" fillId="2" borderId="24" xfId="0" applyNumberFormat="1" applyFont="1" applyFill="1" applyBorder="1" applyAlignment="1">
      <alignment vertical="center"/>
    </xf>
    <xf numFmtId="3" fontId="7" fillId="2" borderId="34" xfId="0" applyNumberFormat="1" applyFont="1" applyFill="1" applyBorder="1" applyAlignment="1">
      <alignment vertical="center"/>
    </xf>
    <xf numFmtId="3" fontId="7" fillId="2" borderId="35" xfId="0" applyNumberFormat="1" applyFont="1" applyFill="1" applyBorder="1" applyAlignment="1">
      <alignment vertical="center"/>
    </xf>
    <xf numFmtId="0" fontId="7" fillId="2" borderId="26" xfId="0" applyFont="1" applyFill="1" applyBorder="1" applyAlignment="1">
      <alignment vertical="center"/>
    </xf>
    <xf numFmtId="0" fontId="7" fillId="2" borderId="36" xfId="0" applyFont="1" applyFill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37" xfId="0" applyFont="1" applyBorder="1" applyAlignment="1">
      <alignment vertical="center"/>
    </xf>
    <xf numFmtId="3" fontId="7" fillId="0" borderId="24" xfId="0" applyNumberFormat="1" applyFont="1" applyBorder="1" applyAlignment="1">
      <alignment vertical="center"/>
    </xf>
    <xf numFmtId="3" fontId="7" fillId="0" borderId="34" xfId="0" applyNumberFormat="1" applyFont="1" applyBorder="1" applyAlignment="1">
      <alignment vertical="center"/>
    </xf>
    <xf numFmtId="3" fontId="7" fillId="0" borderId="35" xfId="0" applyNumberFormat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3" fontId="7" fillId="0" borderId="12" xfId="0" applyNumberFormat="1" applyFont="1" applyBorder="1" applyAlignment="1">
      <alignment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2" fillId="6" borderId="11" xfId="0" applyFont="1" applyFill="1" applyBorder="1" applyAlignment="1">
      <alignment horizontal="left" vertical="center"/>
    </xf>
    <xf numFmtId="0" fontId="12" fillId="6" borderId="34" xfId="0" applyFont="1" applyFill="1" applyBorder="1" applyAlignment="1">
      <alignment horizontal="left" vertical="center"/>
    </xf>
    <xf numFmtId="0" fontId="12" fillId="6" borderId="35" xfId="0" applyFont="1" applyFill="1" applyBorder="1" applyAlignment="1">
      <alignment horizontal="left" vertical="center"/>
    </xf>
    <xf numFmtId="0" fontId="9" fillId="0" borderId="25" xfId="1" applyFont="1" applyBorder="1" applyAlignment="1">
      <alignment vertical="center"/>
    </xf>
    <xf numFmtId="3" fontId="5" fillId="0" borderId="35" xfId="0" applyNumberFormat="1" applyFont="1" applyBorder="1" applyAlignment="1">
      <alignment vertical="center"/>
    </xf>
    <xf numFmtId="0" fontId="9" fillId="5" borderId="10" xfId="0" applyFont="1" applyFill="1" applyBorder="1" applyAlignment="1">
      <alignment horizontal="left" vertical="center"/>
    </xf>
    <xf numFmtId="0" fontId="9" fillId="5" borderId="25" xfId="0" applyFont="1" applyFill="1" applyBorder="1" applyAlignment="1">
      <alignment horizontal="left" vertical="center"/>
    </xf>
    <xf numFmtId="3" fontId="5" fillId="5" borderId="35" xfId="0" applyNumberFormat="1" applyFont="1" applyFill="1" applyBorder="1" applyAlignment="1">
      <alignment vertical="center"/>
    </xf>
    <xf numFmtId="3" fontId="5" fillId="5" borderId="12" xfId="0" applyNumberFormat="1" applyFont="1" applyFill="1" applyBorder="1" applyAlignment="1">
      <alignment vertical="center"/>
    </xf>
    <xf numFmtId="0" fontId="9" fillId="7" borderId="10" xfId="1" applyFont="1" applyFill="1" applyBorder="1" applyAlignment="1">
      <alignment vertical="center"/>
    </xf>
    <xf numFmtId="0" fontId="9" fillId="7" borderId="25" xfId="1" applyFont="1" applyFill="1" applyBorder="1" applyAlignment="1">
      <alignment vertical="center"/>
    </xf>
    <xf numFmtId="3" fontId="5" fillId="7" borderId="38" xfId="0" applyNumberFormat="1" applyFont="1" applyFill="1" applyBorder="1" applyAlignment="1">
      <alignment vertical="center"/>
    </xf>
    <xf numFmtId="3" fontId="5" fillId="7" borderId="13" xfId="0" applyNumberFormat="1" applyFont="1" applyFill="1" applyBorder="1" applyAlignment="1">
      <alignment vertical="center"/>
    </xf>
    <xf numFmtId="0" fontId="9" fillId="3" borderId="14" xfId="1" applyFont="1" applyFill="1" applyBorder="1" applyAlignment="1">
      <alignment vertical="center"/>
    </xf>
    <xf numFmtId="0" fontId="9" fillId="3" borderId="37" xfId="1" applyFont="1" applyFill="1" applyBorder="1" applyAlignment="1">
      <alignment vertical="center"/>
    </xf>
    <xf numFmtId="3" fontId="5" fillId="3" borderId="38" xfId="0" applyNumberFormat="1" applyFont="1" applyFill="1" applyBorder="1" applyAlignment="1">
      <alignment vertical="center"/>
    </xf>
    <xf numFmtId="3" fontId="5" fillId="3" borderId="13" xfId="0" applyNumberFormat="1" applyFont="1" applyFill="1" applyBorder="1" applyAlignment="1">
      <alignment vertical="center"/>
    </xf>
    <xf numFmtId="0" fontId="7" fillId="0" borderId="16" xfId="1" applyFont="1" applyBorder="1"/>
    <xf numFmtId="0" fontId="13" fillId="0" borderId="28" xfId="1" applyFont="1" applyBorder="1"/>
    <xf numFmtId="3" fontId="8" fillId="0" borderId="39" xfId="0" applyNumberFormat="1" applyFont="1" applyBorder="1" applyAlignment="1">
      <alignment vertical="center"/>
    </xf>
    <xf numFmtId="3" fontId="8" fillId="0" borderId="1" xfId="0" applyNumberFormat="1" applyFont="1" applyBorder="1" applyAlignment="1">
      <alignment vertical="center"/>
    </xf>
    <xf numFmtId="0" fontId="9" fillId="5" borderId="16" xfId="1" applyFont="1" applyFill="1" applyBorder="1"/>
    <xf numFmtId="0" fontId="13" fillId="5" borderId="28" xfId="1" applyFont="1" applyFill="1" applyBorder="1"/>
    <xf numFmtId="3" fontId="8" fillId="5" borderId="39" xfId="0" applyNumberFormat="1" applyFont="1" applyFill="1" applyBorder="1" applyAlignment="1">
      <alignment vertical="center"/>
    </xf>
    <xf numFmtId="3" fontId="8" fillId="5" borderId="1" xfId="0" applyNumberFormat="1" applyFont="1" applyFill="1" applyBorder="1" applyAlignment="1">
      <alignment vertical="center"/>
    </xf>
    <xf numFmtId="0" fontId="13" fillId="0" borderId="16" xfId="1" applyFont="1" applyBorder="1" applyAlignment="1">
      <alignment vertical="center"/>
    </xf>
    <xf numFmtId="0" fontId="13" fillId="0" borderId="28" xfId="1" applyFont="1" applyBorder="1" applyAlignment="1">
      <alignment vertical="center"/>
    </xf>
    <xf numFmtId="3" fontId="8" fillId="3" borderId="18" xfId="0" applyNumberFormat="1" applyFont="1" applyFill="1" applyBorder="1" applyAlignment="1">
      <alignment vertical="center"/>
    </xf>
    <xf numFmtId="3" fontId="8" fillId="3" borderId="1" xfId="0" applyNumberFormat="1" applyFont="1" applyFill="1" applyBorder="1" applyAlignment="1">
      <alignment vertical="center"/>
    </xf>
    <xf numFmtId="0" fontId="7" fillId="2" borderId="16" xfId="0" applyFont="1" applyFill="1" applyBorder="1" applyAlignment="1">
      <alignment vertical="center"/>
    </xf>
    <xf numFmtId="0" fontId="7" fillId="2" borderId="28" xfId="0" applyFont="1" applyFill="1" applyBorder="1" applyAlignment="1">
      <alignment vertical="center"/>
    </xf>
    <xf numFmtId="3" fontId="7" fillId="2" borderId="1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7" fillId="3" borderId="40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3" fontId="7" fillId="0" borderId="6" xfId="0" applyNumberFormat="1" applyFont="1" applyBorder="1" applyAlignment="1">
      <alignment horizontal="right" vertical="center"/>
    </xf>
    <xf numFmtId="0" fontId="11" fillId="3" borderId="20" xfId="0" applyFont="1" applyFill="1" applyBorder="1" applyAlignment="1">
      <alignment vertical="center"/>
    </xf>
    <xf numFmtId="0" fontId="11" fillId="3" borderId="21" xfId="0" applyFont="1" applyFill="1" applyBorder="1" applyAlignment="1">
      <alignment vertical="center"/>
    </xf>
    <xf numFmtId="3" fontId="9" fillId="3" borderId="22" xfId="0" applyNumberFormat="1" applyFont="1" applyFill="1" applyBorder="1" applyAlignment="1">
      <alignment horizontal="right" vertical="center"/>
    </xf>
    <xf numFmtId="0" fontId="9" fillId="4" borderId="10" xfId="0" applyFont="1" applyFill="1" applyBorder="1" applyAlignment="1">
      <alignment horizontal="left" vertical="center" indent="1"/>
    </xf>
    <xf numFmtId="0" fontId="9" fillId="4" borderId="11" xfId="0" applyFont="1" applyFill="1" applyBorder="1" applyAlignment="1">
      <alignment horizontal="left" vertical="center" indent="1"/>
    </xf>
    <xf numFmtId="3" fontId="9" fillId="4" borderId="12" xfId="0" applyNumberFormat="1" applyFont="1" applyFill="1" applyBorder="1" applyAlignment="1">
      <alignment horizontal="right" vertical="center"/>
    </xf>
    <xf numFmtId="0" fontId="5" fillId="3" borderId="10" xfId="0" applyFont="1" applyFill="1" applyBorder="1" applyAlignment="1">
      <alignment horizontal="left" vertical="center" indent="1"/>
    </xf>
    <xf numFmtId="0" fontId="5" fillId="3" borderId="11" xfId="0" applyFont="1" applyFill="1" applyBorder="1" applyAlignment="1">
      <alignment horizontal="left" vertical="center" indent="1"/>
    </xf>
    <xf numFmtId="3" fontId="9" fillId="3" borderId="12" xfId="0" applyNumberFormat="1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vertical="center"/>
    </xf>
    <xf numFmtId="0" fontId="14" fillId="3" borderId="11" xfId="0" applyFont="1" applyFill="1" applyBorder="1" applyAlignment="1">
      <alignment vertical="center"/>
    </xf>
    <xf numFmtId="0" fontId="5" fillId="8" borderId="10" xfId="0" applyFont="1" applyFill="1" applyBorder="1" applyAlignment="1">
      <alignment horizontal="left" vertical="center" indent="1"/>
    </xf>
    <xf numFmtId="0" fontId="5" fillId="8" borderId="11" xfId="0" applyFont="1" applyFill="1" applyBorder="1" applyAlignment="1">
      <alignment horizontal="left" vertical="center" indent="1"/>
    </xf>
    <xf numFmtId="3" fontId="5" fillId="8" borderId="12" xfId="0" applyNumberFormat="1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 indent="1"/>
    </xf>
    <xf numFmtId="0" fontId="5" fillId="3" borderId="15" xfId="0" applyFont="1" applyFill="1" applyBorder="1" applyAlignment="1">
      <alignment horizontal="left" vertical="center" indent="1"/>
    </xf>
    <xf numFmtId="3" fontId="5" fillId="3" borderId="13" xfId="0" applyNumberFormat="1" applyFont="1" applyFill="1" applyBorder="1" applyAlignment="1">
      <alignment horizontal="right" vertical="center"/>
    </xf>
    <xf numFmtId="0" fontId="7" fillId="3" borderId="16" xfId="0" applyFont="1" applyFill="1" applyBorder="1" applyAlignment="1">
      <alignment vertical="center"/>
    </xf>
    <xf numFmtId="0" fontId="7" fillId="3" borderId="17" xfId="0" applyFont="1" applyFill="1" applyBorder="1" applyAlignment="1">
      <alignment vertical="center"/>
    </xf>
    <xf numFmtId="3" fontId="8" fillId="0" borderId="18" xfId="0" applyNumberFormat="1" applyFont="1" applyBorder="1" applyAlignment="1">
      <alignment horizontal="right" vertical="center"/>
    </xf>
    <xf numFmtId="3" fontId="0" fillId="0" borderId="0" xfId="0" applyNumberFormat="1"/>
    <xf numFmtId="0" fontId="15" fillId="2" borderId="18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left" vertical="center" indent="1"/>
    </xf>
    <xf numFmtId="3" fontId="5" fillId="0" borderId="13" xfId="0" applyNumberFormat="1" applyFont="1" applyBorder="1" applyAlignment="1">
      <alignment horizontal="right" vertical="center"/>
    </xf>
    <xf numFmtId="0" fontId="15" fillId="0" borderId="14" xfId="0" applyFont="1" applyBorder="1" applyAlignment="1">
      <alignment horizontal="left" vertical="center" indent="1"/>
    </xf>
    <xf numFmtId="3" fontId="7" fillId="0" borderId="0" xfId="0" applyNumberFormat="1" applyFont="1" applyFill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7" fillId="9" borderId="8" xfId="1" applyFont="1" applyFill="1" applyBorder="1" applyAlignment="1">
      <alignment vertical="center"/>
    </xf>
    <xf numFmtId="0" fontId="9" fillId="9" borderId="7" xfId="1" applyFont="1" applyFill="1" applyBorder="1" applyAlignment="1">
      <alignment vertical="center"/>
    </xf>
    <xf numFmtId="3" fontId="9" fillId="9" borderId="9" xfId="0" applyNumberFormat="1" applyFont="1" applyFill="1" applyBorder="1" applyAlignment="1">
      <alignment vertical="center"/>
    </xf>
    <xf numFmtId="0" fontId="9" fillId="10" borderId="16" xfId="1" applyFont="1" applyFill="1" applyBorder="1" applyAlignment="1">
      <alignment vertical="center"/>
    </xf>
    <xf numFmtId="4" fontId="9" fillId="10" borderId="17" xfId="1" applyNumberFormat="1" applyFont="1" applyFill="1" applyBorder="1" applyAlignment="1">
      <alignment horizontal="center" vertical="center"/>
    </xf>
    <xf numFmtId="3" fontId="9" fillId="10" borderId="42" xfId="1" applyNumberFormat="1" applyFont="1" applyFill="1" applyBorder="1" applyAlignment="1">
      <alignment horizontal="center" vertical="center"/>
    </xf>
    <xf numFmtId="4" fontId="9" fillId="10" borderId="18" xfId="1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5" fillId="0" borderId="23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</cellXfs>
  <cellStyles count="3">
    <cellStyle name="Normální" xfId="0" builtinId="0"/>
    <cellStyle name="normální 2" xfId="1"/>
    <cellStyle name="Normální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D0CE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7"/>
  <sheetViews>
    <sheetView tabSelected="1" topLeftCell="A7" zoomScaleNormal="100" workbookViewId="0">
      <selection activeCell="E33" sqref="E33"/>
    </sheetView>
  </sheetViews>
  <sheetFormatPr defaultColWidth="8.5703125" defaultRowHeight="15" x14ac:dyDescent="0.25"/>
  <cols>
    <col min="1" max="1" width="34.42578125" customWidth="1"/>
    <col min="2" max="2" width="15.5703125" customWidth="1"/>
    <col min="3" max="3" width="13.42578125" customWidth="1"/>
    <col min="4" max="4" width="10.42578125" customWidth="1"/>
    <col min="5" max="5" width="13.28515625" customWidth="1"/>
    <col min="6" max="6" width="15.140625" customWidth="1"/>
    <col min="8" max="8" width="23.28515625" customWidth="1"/>
  </cols>
  <sheetData>
    <row r="1" spans="1:7" ht="19.5" thickBot="1" x14ac:dyDescent="0.3">
      <c r="A1" s="144" t="s">
        <v>65</v>
      </c>
      <c r="B1" s="145"/>
      <c r="C1" s="145"/>
      <c r="D1" s="145"/>
      <c r="E1" s="145"/>
      <c r="F1" s="146"/>
    </row>
    <row r="2" spans="1:7" ht="15.75" thickBot="1" x14ac:dyDescent="0.3">
      <c r="A2" s="1"/>
      <c r="B2" s="1"/>
    </row>
    <row r="3" spans="1:7" ht="16.5" thickBot="1" x14ac:dyDescent="0.3">
      <c r="A3" s="147" t="s">
        <v>58</v>
      </c>
      <c r="B3" s="148"/>
      <c r="C3" s="148"/>
      <c r="D3" s="148"/>
      <c r="E3" s="148"/>
      <c r="F3" s="149"/>
    </row>
    <row r="4" spans="1:7" x14ac:dyDescent="0.25">
      <c r="A4" s="2" t="s">
        <v>59</v>
      </c>
      <c r="B4" s="2"/>
    </row>
    <row r="5" spans="1:7" ht="15.75" thickBot="1" x14ac:dyDescent="0.3">
      <c r="A5" s="3"/>
      <c r="B5" s="3"/>
      <c r="C5" s="142"/>
      <c r="D5" s="142"/>
    </row>
    <row r="6" spans="1:7" x14ac:dyDescent="0.25">
      <c r="A6" s="3"/>
      <c r="B6" s="3"/>
      <c r="C6" s="4" t="s">
        <v>0</v>
      </c>
      <c r="D6" s="5" t="s">
        <v>1</v>
      </c>
      <c r="E6" s="5" t="s">
        <v>67</v>
      </c>
      <c r="F6" s="5" t="s">
        <v>66</v>
      </c>
    </row>
    <row r="7" spans="1:7" ht="15.75" thickBot="1" x14ac:dyDescent="0.3">
      <c r="A7" s="6" t="s">
        <v>2</v>
      </c>
      <c r="B7" s="6"/>
      <c r="C7" s="7">
        <v>2024</v>
      </c>
      <c r="D7" s="8">
        <v>2025</v>
      </c>
      <c r="E7" s="8">
        <v>2026</v>
      </c>
      <c r="F7" s="8" t="s">
        <v>62</v>
      </c>
    </row>
    <row r="8" spans="1:7" x14ac:dyDescent="0.25">
      <c r="A8" s="9" t="s">
        <v>3</v>
      </c>
      <c r="B8" s="10"/>
      <c r="C8" s="11">
        <v>107000</v>
      </c>
      <c r="D8" s="12">
        <v>15000</v>
      </c>
      <c r="E8" s="12">
        <v>687000</v>
      </c>
      <c r="F8" s="12">
        <v>721200</v>
      </c>
    </row>
    <row r="9" spans="1:7" x14ac:dyDescent="0.25">
      <c r="A9" s="13" t="s">
        <v>4</v>
      </c>
      <c r="B9" s="14"/>
      <c r="C9" s="15">
        <v>0</v>
      </c>
      <c r="D9" s="16">
        <v>0</v>
      </c>
      <c r="E9" s="16">
        <v>6500</v>
      </c>
      <c r="F9" s="16">
        <v>7200</v>
      </c>
    </row>
    <row r="10" spans="1:7" x14ac:dyDescent="0.25">
      <c r="A10" s="13" t="s">
        <v>5</v>
      </c>
      <c r="B10" s="14"/>
      <c r="C10" s="15">
        <v>0</v>
      </c>
      <c r="D10" s="16">
        <v>0</v>
      </c>
      <c r="E10" s="16">
        <v>230000</v>
      </c>
      <c r="F10" s="16">
        <v>246900</v>
      </c>
    </row>
    <row r="11" spans="1:7" ht="15.75" thickBot="1" x14ac:dyDescent="0.3">
      <c r="A11" s="13" t="s">
        <v>60</v>
      </c>
      <c r="B11" s="14"/>
      <c r="C11" s="15">
        <v>0</v>
      </c>
      <c r="D11" s="16">
        <v>0</v>
      </c>
      <c r="E11" s="16">
        <v>6500</v>
      </c>
      <c r="F11" s="16">
        <v>7200</v>
      </c>
    </row>
    <row r="12" spans="1:7" ht="15.75" thickBot="1" x14ac:dyDescent="0.3">
      <c r="A12" s="19" t="s">
        <v>7</v>
      </c>
      <c r="B12" s="20"/>
      <c r="C12" s="21">
        <f>SUM(C8:C11)</f>
        <v>107000</v>
      </c>
      <c r="D12" s="21">
        <f>SUM(D8:D11)</f>
        <v>15000</v>
      </c>
      <c r="E12" s="21">
        <f>SUM(E8:E11)</f>
        <v>930000</v>
      </c>
      <c r="F12" s="21">
        <f>SUM(F8:F11)</f>
        <v>982500</v>
      </c>
    </row>
    <row r="13" spans="1:7" x14ac:dyDescent="0.25">
      <c r="A13" s="136" t="s">
        <v>6</v>
      </c>
      <c r="B13" s="135"/>
      <c r="C13" s="137">
        <v>0</v>
      </c>
      <c r="D13" s="137">
        <v>0</v>
      </c>
      <c r="E13" s="137">
        <v>0</v>
      </c>
      <c r="F13" s="137">
        <v>0</v>
      </c>
      <c r="G13" s="133"/>
    </row>
    <row r="14" spans="1:7" x14ac:dyDescent="0.25">
      <c r="A14" s="22" t="s">
        <v>8</v>
      </c>
      <c r="B14" s="134"/>
      <c r="C14" s="24">
        <v>40000</v>
      </c>
      <c r="D14" s="24">
        <v>150000</v>
      </c>
      <c r="E14" s="24">
        <v>120000</v>
      </c>
      <c r="F14" s="24">
        <v>120000</v>
      </c>
    </row>
    <row r="15" spans="1:7" x14ac:dyDescent="0.25">
      <c r="A15" s="22" t="s">
        <v>9</v>
      </c>
      <c r="B15" s="23"/>
      <c r="C15" s="24">
        <v>0</v>
      </c>
      <c r="D15" s="24">
        <v>0</v>
      </c>
      <c r="E15" s="24">
        <v>0</v>
      </c>
      <c r="F15" s="24">
        <v>0</v>
      </c>
    </row>
    <row r="16" spans="1:7" x14ac:dyDescent="0.25">
      <c r="A16" s="143" t="s">
        <v>10</v>
      </c>
      <c r="B16" s="25" t="s">
        <v>11</v>
      </c>
      <c r="C16" s="26">
        <v>0</v>
      </c>
      <c r="D16" s="26">
        <v>0</v>
      </c>
      <c r="E16" s="26">
        <v>0</v>
      </c>
      <c r="F16" s="26">
        <v>0</v>
      </c>
    </row>
    <row r="17" spans="1:8" x14ac:dyDescent="0.25">
      <c r="A17" s="143"/>
      <c r="B17" s="25" t="s">
        <v>12</v>
      </c>
      <c r="C17" s="26">
        <v>39000</v>
      </c>
      <c r="D17" s="26">
        <v>70000</v>
      </c>
      <c r="E17" s="26">
        <v>60000</v>
      </c>
      <c r="F17" s="26">
        <v>60000</v>
      </c>
    </row>
    <row r="18" spans="1:8" x14ac:dyDescent="0.25">
      <c r="A18" s="143"/>
      <c r="B18" s="25" t="s">
        <v>13</v>
      </c>
      <c r="C18" s="26">
        <v>96000</v>
      </c>
      <c r="D18" s="26">
        <v>120000</v>
      </c>
      <c r="E18" s="26">
        <v>120000</v>
      </c>
      <c r="F18" s="26">
        <v>120000</v>
      </c>
      <c r="H18" s="128"/>
    </row>
    <row r="19" spans="1:8" x14ac:dyDescent="0.25">
      <c r="A19" s="143"/>
      <c r="B19" s="25" t="s">
        <v>14</v>
      </c>
      <c r="C19" s="26">
        <v>24000</v>
      </c>
      <c r="D19" s="26">
        <v>60000</v>
      </c>
      <c r="E19" s="26">
        <v>45000</v>
      </c>
      <c r="F19" s="26">
        <v>45000</v>
      </c>
      <c r="H19" s="128"/>
    </row>
    <row r="20" spans="1:8" x14ac:dyDescent="0.25">
      <c r="A20" s="27" t="s">
        <v>15</v>
      </c>
      <c r="B20" s="28"/>
      <c r="C20" s="26">
        <v>63000</v>
      </c>
      <c r="D20" s="26">
        <v>70000</v>
      </c>
      <c r="E20" s="26">
        <v>350000</v>
      </c>
      <c r="F20" s="26">
        <v>350000</v>
      </c>
    </row>
    <row r="21" spans="1:8" x14ac:dyDescent="0.25">
      <c r="A21" s="13" t="s">
        <v>16</v>
      </c>
      <c r="B21" s="14"/>
      <c r="C21" s="26">
        <v>329000</v>
      </c>
      <c r="D21" s="26">
        <v>310000</v>
      </c>
      <c r="E21" s="26">
        <v>500000</v>
      </c>
      <c r="F21" s="26">
        <v>500000</v>
      </c>
    </row>
    <row r="22" spans="1:8" x14ac:dyDescent="0.25">
      <c r="A22" s="29" t="s">
        <v>17</v>
      </c>
      <c r="B22" s="30"/>
      <c r="C22" s="31">
        <v>123000</v>
      </c>
      <c r="D22" s="31">
        <v>126000</v>
      </c>
      <c r="E22" s="31">
        <v>126000</v>
      </c>
      <c r="F22" s="31">
        <v>126000</v>
      </c>
    </row>
    <row r="23" spans="1:8" x14ac:dyDescent="0.25">
      <c r="A23" s="13" t="s">
        <v>18</v>
      </c>
      <c r="B23" s="14"/>
      <c r="C23" s="26">
        <v>64000</v>
      </c>
      <c r="D23" s="26">
        <v>80000</v>
      </c>
      <c r="E23" s="26">
        <v>180000</v>
      </c>
      <c r="F23" s="26">
        <v>180000</v>
      </c>
    </row>
    <row r="24" spans="1:8" x14ac:dyDescent="0.25">
      <c r="A24" s="17" t="s">
        <v>19</v>
      </c>
      <c r="B24" s="18"/>
      <c r="C24" s="32">
        <v>0</v>
      </c>
      <c r="D24" s="32">
        <v>0</v>
      </c>
      <c r="E24" s="32">
        <v>175000</v>
      </c>
      <c r="F24" s="32">
        <v>175000</v>
      </c>
    </row>
    <row r="25" spans="1:8" x14ac:dyDescent="0.25">
      <c r="A25" s="13" t="s">
        <v>20</v>
      </c>
      <c r="B25" s="14"/>
      <c r="C25" s="26">
        <v>0</v>
      </c>
      <c r="D25" s="26">
        <v>0</v>
      </c>
      <c r="E25" s="26">
        <v>0</v>
      </c>
      <c r="F25" s="26">
        <v>0</v>
      </c>
    </row>
    <row r="26" spans="1:8" ht="15.75" thickBot="1" x14ac:dyDescent="0.3">
      <c r="A26" s="17" t="s">
        <v>21</v>
      </c>
      <c r="B26" s="18"/>
      <c r="C26" s="32">
        <v>9000</v>
      </c>
      <c r="D26" s="32">
        <v>9000</v>
      </c>
      <c r="E26" s="32">
        <v>0</v>
      </c>
      <c r="F26" s="32">
        <v>0</v>
      </c>
    </row>
    <row r="27" spans="1:8" ht="15.75" thickBot="1" x14ac:dyDescent="0.3">
      <c r="A27" s="33" t="s">
        <v>22</v>
      </c>
      <c r="B27" s="34"/>
      <c r="C27" s="35">
        <f>SUM(C12:C26)</f>
        <v>894000</v>
      </c>
      <c r="D27" s="35">
        <f>SUM(D12:D26)</f>
        <v>1010000</v>
      </c>
      <c r="E27" s="35">
        <f>SUM(E12:E26)</f>
        <v>2606000</v>
      </c>
      <c r="F27" s="35">
        <f>SUM(F12:F26)</f>
        <v>2658500</v>
      </c>
    </row>
    <row r="28" spans="1:8" ht="21.75" customHeight="1" thickBot="1" x14ac:dyDescent="0.3">
      <c r="A28" s="36" t="s">
        <v>23</v>
      </c>
      <c r="B28" s="37"/>
      <c r="C28" s="38">
        <v>12716000</v>
      </c>
      <c r="D28" s="39">
        <v>12200000</v>
      </c>
      <c r="E28" s="39">
        <v>11200000</v>
      </c>
      <c r="F28" s="39">
        <v>11200000</v>
      </c>
    </row>
    <row r="29" spans="1:8" ht="15.75" thickBot="1" x14ac:dyDescent="0.3">
      <c r="A29" s="40" t="s">
        <v>24</v>
      </c>
      <c r="B29" s="41"/>
      <c r="C29" s="42">
        <f>SUM(C27:C28)</f>
        <v>13610000</v>
      </c>
      <c r="D29" s="42">
        <f>SUM(D27:D28)</f>
        <v>13210000</v>
      </c>
      <c r="E29" s="42">
        <f>SUM(E27:E28)</f>
        <v>13806000</v>
      </c>
      <c r="F29" s="42">
        <f>SUM(F27:F28)</f>
        <v>13858500</v>
      </c>
    </row>
    <row r="30" spans="1:8" x14ac:dyDescent="0.25">
      <c r="A30" s="3"/>
      <c r="B30" s="3"/>
    </row>
    <row r="31" spans="1:8" ht="15.75" thickBot="1" x14ac:dyDescent="0.3">
      <c r="A31" s="6" t="s">
        <v>25</v>
      </c>
      <c r="B31" s="6"/>
    </row>
    <row r="32" spans="1:8" x14ac:dyDescent="0.25">
      <c r="A32" s="43" t="s">
        <v>26</v>
      </c>
      <c r="B32" s="44"/>
      <c r="C32" s="45">
        <v>519000</v>
      </c>
      <c r="D32" s="46">
        <v>615000</v>
      </c>
      <c r="E32" s="47">
        <v>2005000</v>
      </c>
      <c r="F32" s="47">
        <v>2057500</v>
      </c>
      <c r="H32" s="128"/>
    </row>
    <row r="33" spans="1:6" x14ac:dyDescent="0.25">
      <c r="A33" s="48" t="s">
        <v>27</v>
      </c>
      <c r="B33" s="49"/>
      <c r="C33" s="50">
        <v>250000</v>
      </c>
      <c r="D33" s="51">
        <v>250000</v>
      </c>
      <c r="E33" s="52">
        <v>225000</v>
      </c>
      <c r="F33" s="52">
        <v>225000</v>
      </c>
    </row>
    <row r="34" spans="1:6" x14ac:dyDescent="0.25">
      <c r="A34" s="48" t="s">
        <v>28</v>
      </c>
      <c r="B34" s="49"/>
      <c r="C34" s="53">
        <v>-91000</v>
      </c>
      <c r="D34" s="54">
        <v>0</v>
      </c>
      <c r="E34" s="55">
        <v>0</v>
      </c>
      <c r="F34" s="55">
        <v>0</v>
      </c>
    </row>
    <row r="35" spans="1:6" x14ac:dyDescent="0.25">
      <c r="A35" s="56" t="s">
        <v>21</v>
      </c>
      <c r="B35" s="57"/>
      <c r="C35" s="50">
        <v>9000</v>
      </c>
      <c r="D35" s="51">
        <v>9000</v>
      </c>
      <c r="E35" s="52">
        <v>0</v>
      </c>
      <c r="F35" s="52">
        <v>0</v>
      </c>
    </row>
    <row r="36" spans="1:6" x14ac:dyDescent="0.25">
      <c r="A36" s="58" t="s">
        <v>29</v>
      </c>
      <c r="B36" s="59"/>
      <c r="C36" s="60">
        <v>0</v>
      </c>
      <c r="D36" s="61">
        <v>0</v>
      </c>
      <c r="E36" s="62">
        <v>0</v>
      </c>
      <c r="F36" s="62">
        <v>0</v>
      </c>
    </row>
    <row r="37" spans="1:6" x14ac:dyDescent="0.25">
      <c r="A37" s="63" t="s">
        <v>30</v>
      </c>
      <c r="B37" s="64"/>
      <c r="C37" s="60">
        <f>SUM(C38:C49)</f>
        <v>207000</v>
      </c>
      <c r="D37" s="61">
        <f>SUM(D39:D49)</f>
        <v>136000</v>
      </c>
      <c r="E37" s="65">
        <f>SUM(E39:E49)</f>
        <v>376000</v>
      </c>
      <c r="F37" s="65">
        <f>SUM(F39:F49)</f>
        <v>376000</v>
      </c>
    </row>
    <row r="38" spans="1:6" x14ac:dyDescent="0.25">
      <c r="A38" s="66" t="s">
        <v>31</v>
      </c>
      <c r="B38" s="67"/>
      <c r="C38" s="68"/>
      <c r="D38" s="69"/>
      <c r="E38" s="70"/>
      <c r="F38" s="70"/>
    </row>
    <row r="39" spans="1:6" x14ac:dyDescent="0.25">
      <c r="A39" s="13" t="s">
        <v>32</v>
      </c>
      <c r="B39" s="71"/>
      <c r="C39" s="72">
        <v>0</v>
      </c>
      <c r="D39" s="26">
        <v>0</v>
      </c>
      <c r="E39" s="26">
        <v>0</v>
      </c>
      <c r="F39" s="26">
        <v>0</v>
      </c>
    </row>
    <row r="40" spans="1:6" x14ac:dyDescent="0.25">
      <c r="A40" s="13" t="s">
        <v>33</v>
      </c>
      <c r="B40" s="71"/>
      <c r="C40" s="72">
        <v>0</v>
      </c>
      <c r="D40" s="26">
        <v>0</v>
      </c>
      <c r="E40" s="26">
        <v>0</v>
      </c>
      <c r="F40" s="26">
        <v>0</v>
      </c>
    </row>
    <row r="41" spans="1:6" x14ac:dyDescent="0.25">
      <c r="A41" s="13" t="s">
        <v>34</v>
      </c>
      <c r="B41" s="71"/>
      <c r="C41" s="72">
        <v>0</v>
      </c>
      <c r="D41" s="26">
        <v>0</v>
      </c>
      <c r="E41" s="26">
        <v>0</v>
      </c>
      <c r="F41" s="26">
        <v>0</v>
      </c>
    </row>
    <row r="42" spans="1:6" x14ac:dyDescent="0.25">
      <c r="A42" s="13" t="s">
        <v>35</v>
      </c>
      <c r="B42" s="71"/>
      <c r="C42" s="72">
        <v>38000</v>
      </c>
      <c r="D42" s="26">
        <v>48000</v>
      </c>
      <c r="E42" s="26">
        <v>48000</v>
      </c>
      <c r="F42" s="26">
        <v>48000</v>
      </c>
    </row>
    <row r="43" spans="1:6" x14ac:dyDescent="0.25">
      <c r="A43" s="13" t="s">
        <v>36</v>
      </c>
      <c r="B43" s="71"/>
      <c r="C43" s="72">
        <v>0</v>
      </c>
      <c r="D43" s="26">
        <v>0</v>
      </c>
      <c r="E43" s="26">
        <v>0</v>
      </c>
      <c r="F43" s="26">
        <v>0</v>
      </c>
    </row>
    <row r="44" spans="1:6" x14ac:dyDescent="0.25">
      <c r="A44" s="13" t="s">
        <v>37</v>
      </c>
      <c r="B44" s="71"/>
      <c r="C44" s="72">
        <v>18000</v>
      </c>
      <c r="D44" s="26">
        <v>0</v>
      </c>
      <c r="E44" s="26">
        <v>18000</v>
      </c>
      <c r="F44" s="26">
        <v>18000</v>
      </c>
    </row>
    <row r="45" spans="1:6" x14ac:dyDescent="0.25">
      <c r="A45" s="73" t="s">
        <v>38</v>
      </c>
      <c r="B45" s="74"/>
      <c r="C45" s="75">
        <v>38000</v>
      </c>
      <c r="D45" s="76">
        <v>38000</v>
      </c>
      <c r="E45" s="76">
        <v>260000</v>
      </c>
      <c r="F45" s="76">
        <v>260000</v>
      </c>
    </row>
    <row r="46" spans="1:6" x14ac:dyDescent="0.25">
      <c r="A46" s="77" t="s">
        <v>39</v>
      </c>
      <c r="B46" s="78"/>
      <c r="C46" s="79">
        <v>0</v>
      </c>
      <c r="D46" s="80">
        <v>0</v>
      </c>
      <c r="E46" s="80">
        <v>0</v>
      </c>
      <c r="F46" s="80">
        <v>0</v>
      </c>
    </row>
    <row r="47" spans="1:6" x14ac:dyDescent="0.25">
      <c r="A47" s="81" t="s">
        <v>40</v>
      </c>
      <c r="B47" s="82"/>
      <c r="C47" s="83">
        <v>0</v>
      </c>
      <c r="D47" s="84">
        <v>0</v>
      </c>
      <c r="E47" s="84">
        <v>0</v>
      </c>
      <c r="F47" s="84">
        <v>0</v>
      </c>
    </row>
    <row r="48" spans="1:6" x14ac:dyDescent="0.25">
      <c r="A48" s="81" t="s">
        <v>41</v>
      </c>
      <c r="B48" s="82"/>
      <c r="C48" s="83">
        <v>80000</v>
      </c>
      <c r="D48" s="84">
        <v>0</v>
      </c>
      <c r="E48" s="84">
        <v>0</v>
      </c>
      <c r="F48" s="84">
        <v>0</v>
      </c>
    </row>
    <row r="49" spans="1:6" ht="15.75" thickBot="1" x14ac:dyDescent="0.3">
      <c r="A49" s="81" t="s">
        <v>42</v>
      </c>
      <c r="B49" s="82"/>
      <c r="C49" s="83">
        <v>33000</v>
      </c>
      <c r="D49" s="84">
        <v>50000</v>
      </c>
      <c r="E49" s="84">
        <v>50000</v>
      </c>
      <c r="F49" s="84">
        <v>50000</v>
      </c>
    </row>
    <row r="50" spans="1:6" ht="15.75" thickBot="1" x14ac:dyDescent="0.3">
      <c r="A50" s="85" t="s">
        <v>43</v>
      </c>
      <c r="B50" s="86"/>
      <c r="C50" s="87">
        <f>SUM(C32,C33,C35,C36,C37,C34)</f>
        <v>894000</v>
      </c>
      <c r="D50" s="88">
        <f>SUM(D32,D33,D35,D36,D37)</f>
        <v>1010000</v>
      </c>
      <c r="E50" s="88">
        <f>SUM(E32,E33,E35,E36,E37)</f>
        <v>2606000</v>
      </c>
      <c r="F50" s="88">
        <f>SUM(F32,F33,F35,F36,F37)</f>
        <v>2658500</v>
      </c>
    </row>
    <row r="51" spans="1:6" ht="22.5" customHeight="1" thickBot="1" x14ac:dyDescent="0.3">
      <c r="A51" s="89" t="s">
        <v>44</v>
      </c>
      <c r="B51" s="90"/>
      <c r="C51" s="91">
        <v>12716000</v>
      </c>
      <c r="D51" s="92">
        <v>12200000</v>
      </c>
      <c r="E51" s="92">
        <v>11200000</v>
      </c>
      <c r="F51" s="92">
        <v>11200000</v>
      </c>
    </row>
    <row r="52" spans="1:6" ht="15.75" thickBot="1" x14ac:dyDescent="0.3">
      <c r="A52" s="93" t="s">
        <v>45</v>
      </c>
      <c r="B52" s="94"/>
      <c r="C52" s="95">
        <f>SUM(C50,C51)</f>
        <v>13610000</v>
      </c>
      <c r="D52" s="95">
        <f>SUM(D50,D51)</f>
        <v>13210000</v>
      </c>
      <c r="E52" s="96">
        <f>SUM(E50,E51)</f>
        <v>13806000</v>
      </c>
      <c r="F52" s="96">
        <f>SUM(F50,F51)</f>
        <v>13858500</v>
      </c>
    </row>
    <row r="53" spans="1:6" ht="15.75" thickBot="1" x14ac:dyDescent="0.3">
      <c r="A53" s="97" t="s">
        <v>46</v>
      </c>
      <c r="B53" s="98"/>
      <c r="C53" s="21">
        <f>SUM(C52-C29)</f>
        <v>0</v>
      </c>
      <c r="D53" s="99">
        <f>SUM(D52-D29)</f>
        <v>0</v>
      </c>
      <c r="E53" s="99">
        <f>SUM(E52-E29)</f>
        <v>0</v>
      </c>
      <c r="F53" s="99">
        <f>SUM(F52-F29)</f>
        <v>0</v>
      </c>
    </row>
    <row r="54" spans="1:6" x14ac:dyDescent="0.25">
      <c r="A54" s="100"/>
      <c r="B54" s="100"/>
      <c r="C54" s="101"/>
    </row>
    <row r="55" spans="1:6" ht="15.75" thickBot="1" x14ac:dyDescent="0.3"/>
    <row r="56" spans="1:6" ht="15.75" thickBot="1" x14ac:dyDescent="0.3">
      <c r="A56" s="102" t="s">
        <v>47</v>
      </c>
      <c r="B56" s="103"/>
      <c r="C56" s="104" t="s">
        <v>48</v>
      </c>
      <c r="D56" s="104" t="s">
        <v>49</v>
      </c>
      <c r="E56" s="129" t="s">
        <v>61</v>
      </c>
    </row>
    <row r="57" spans="1:6" ht="15.75" thickBot="1" x14ac:dyDescent="0.3">
      <c r="A57" s="105" t="s">
        <v>50</v>
      </c>
      <c r="B57" s="106"/>
      <c r="C57" s="107">
        <v>1092000</v>
      </c>
      <c r="D57" s="107">
        <v>1180000</v>
      </c>
      <c r="E57" s="107">
        <v>1180000</v>
      </c>
    </row>
    <row r="58" spans="1:6" x14ac:dyDescent="0.25">
      <c r="A58" s="108" t="s">
        <v>51</v>
      </c>
      <c r="B58" s="109"/>
      <c r="C58" s="110">
        <f>SUM(C59:C60)</f>
        <v>126000</v>
      </c>
      <c r="D58" s="110">
        <f>SUM(D59:D60)</f>
        <v>126000</v>
      </c>
      <c r="E58" s="110">
        <f>SUM(E59:E60)</f>
        <v>126000</v>
      </c>
    </row>
    <row r="59" spans="1:6" x14ac:dyDescent="0.25">
      <c r="A59" s="111" t="s">
        <v>52</v>
      </c>
      <c r="B59" s="112"/>
      <c r="C59" s="113">
        <v>126000</v>
      </c>
      <c r="D59" s="113">
        <v>126000</v>
      </c>
      <c r="E59" s="113">
        <v>126000</v>
      </c>
    </row>
    <row r="60" spans="1:6" x14ac:dyDescent="0.25">
      <c r="A60" s="114" t="s">
        <v>53</v>
      </c>
      <c r="B60" s="115"/>
      <c r="C60" s="116">
        <v>0</v>
      </c>
      <c r="D60" s="116">
        <v>0</v>
      </c>
      <c r="E60" s="116">
        <v>0</v>
      </c>
    </row>
    <row r="61" spans="1:6" x14ac:dyDescent="0.25">
      <c r="A61" s="117" t="s">
        <v>54</v>
      </c>
      <c r="B61" s="118"/>
      <c r="C61" s="116">
        <f>SUM(C62:C64)</f>
        <v>38000</v>
      </c>
      <c r="D61" s="116">
        <f>SUM(D62:D64)</f>
        <v>260000</v>
      </c>
      <c r="E61" s="116">
        <f>SUM(E62:E64)</f>
        <v>510000</v>
      </c>
    </row>
    <row r="62" spans="1:6" x14ac:dyDescent="0.25">
      <c r="A62" s="119" t="s">
        <v>55</v>
      </c>
      <c r="B62" s="120"/>
      <c r="C62" s="121">
        <v>38000</v>
      </c>
      <c r="D62" s="121">
        <v>260000</v>
      </c>
      <c r="E62" s="121">
        <v>260000</v>
      </c>
    </row>
    <row r="63" spans="1:6" x14ac:dyDescent="0.25">
      <c r="A63" s="132" t="s">
        <v>63</v>
      </c>
      <c r="B63" s="130"/>
      <c r="C63" s="131">
        <v>0</v>
      </c>
      <c r="D63" s="131">
        <v>0</v>
      </c>
      <c r="E63" s="131">
        <v>250000</v>
      </c>
    </row>
    <row r="64" spans="1:6" ht="15.75" thickBot="1" x14ac:dyDescent="0.3">
      <c r="A64" s="122" t="s">
        <v>56</v>
      </c>
      <c r="B64" s="123"/>
      <c r="C64" s="124">
        <v>0</v>
      </c>
      <c r="D64" s="124">
        <v>0</v>
      </c>
      <c r="E64" s="124">
        <v>0</v>
      </c>
    </row>
    <row r="65" spans="1:5" ht="15.75" thickBot="1" x14ac:dyDescent="0.3">
      <c r="A65" s="125" t="s">
        <v>57</v>
      </c>
      <c r="B65" s="126"/>
      <c r="C65" s="127">
        <f>SUM(C57,C58-C61)</f>
        <v>1180000</v>
      </c>
      <c r="D65" s="127">
        <f>SUM(D57,D58-D61)</f>
        <v>1046000</v>
      </c>
      <c r="E65" s="127">
        <f>SUM(E57,E58-E61)</f>
        <v>796000</v>
      </c>
    </row>
    <row r="66" spans="1:5" ht="15.75" thickBot="1" x14ac:dyDescent="0.3"/>
    <row r="67" spans="1:5" ht="15.75" thickBot="1" x14ac:dyDescent="0.3">
      <c r="A67" s="138" t="s">
        <v>64</v>
      </c>
      <c r="B67" s="139"/>
      <c r="C67" s="140"/>
      <c r="D67" s="141"/>
      <c r="E67" s="141">
        <v>1.88</v>
      </c>
    </row>
  </sheetData>
  <mergeCells count="4">
    <mergeCell ref="C5:D5"/>
    <mergeCell ref="A16:A19"/>
    <mergeCell ref="A1:F1"/>
    <mergeCell ref="A3:F3"/>
  </mergeCells>
  <pageMargins left="0.7" right="0.7" top="0.78749999999999998" bottom="0.78749999999999998" header="0.511811023622047" footer="0.511811023622047"/>
  <pageSetup paperSize="9" scale="72" fitToWidth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ZŠ Mozartova 2.úprava rozpočtu </vt:lpstr>
    </vt:vector>
  </TitlesOfParts>
  <Company>MMKV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Červenková Jana</dc:creator>
  <dc:description/>
  <cp:lastModifiedBy>Červenková Jana</cp:lastModifiedBy>
  <cp:revision>0</cp:revision>
  <cp:lastPrinted>2026-02-19T08:39:30Z</cp:lastPrinted>
  <dcterms:created xsi:type="dcterms:W3CDTF">2025-07-01T07:16:01Z</dcterms:created>
  <dcterms:modified xsi:type="dcterms:W3CDTF">2026-02-26T08:24:32Z</dcterms:modified>
  <dc:language>cs-CZ</dc:language>
</cp:coreProperties>
</file>