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09_ZŠ Mozartova\1.Úprava rozpočtu - odvod do RZ\"/>
    </mc:Choice>
  </mc:AlternateContent>
  <bookViews>
    <workbookView xWindow="0" yWindow="0" windowWidth="28800" windowHeight="12300" tabRatio="500"/>
  </bookViews>
  <sheets>
    <sheet name="ZŠ Mozartova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1" i="2" l="1"/>
  <c r="E58" i="2"/>
  <c r="E65" i="2" s="1"/>
  <c r="F50" i="2"/>
  <c r="F52" i="2" s="1"/>
  <c r="F53" i="2" s="1"/>
  <c r="F37" i="2"/>
  <c r="F12" i="2"/>
  <c r="F27" i="2" s="1"/>
  <c r="F29" i="2" s="1"/>
  <c r="D61" i="2" l="1"/>
  <c r="C61" i="2"/>
  <c r="D58" i="2"/>
  <c r="D65" i="2" s="1"/>
  <c r="C58" i="2"/>
  <c r="C65" i="2" s="1"/>
  <c r="E50" i="2"/>
  <c r="E52" i="2" s="1"/>
  <c r="E53" i="2" s="1"/>
  <c r="D50" i="2"/>
  <c r="D52" i="2" s="1"/>
  <c r="D53" i="2" s="1"/>
  <c r="C50" i="2"/>
  <c r="C52" i="2" s="1"/>
  <c r="C53" i="2" s="1"/>
  <c r="E37" i="2"/>
  <c r="D37" i="2"/>
  <c r="C37" i="2"/>
  <c r="C29" i="2"/>
  <c r="E27" i="2"/>
  <c r="E29" i="2" s="1"/>
  <c r="D27" i="2"/>
  <c r="D29" i="2" s="1"/>
  <c r="C27" i="2"/>
  <c r="E12" i="2"/>
  <c r="D12" i="2"/>
  <c r="C12" i="2"/>
</calcChain>
</file>

<file path=xl/sharedStrings.xml><?xml version="1.0" encoding="utf-8"?>
<sst xmlns="http://schemas.openxmlformats.org/spreadsheetml/2006/main" count="68" uniqueCount="67">
  <si>
    <t>Rozpočet na rok 2026</t>
  </si>
  <si>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</si>
  <si>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</si>
  <si>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</si>
  <si>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</si>
  <si>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</si>
  <si>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</si>
  <si>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</si>
  <si>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</si>
  <si>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</si>
  <si>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 (pro nepedagogy)</t>
  </si>
  <si>
    <t>Nákup materiálu - 501</t>
  </si>
  <si>
    <t>Potraviny - 501</t>
  </si>
  <si>
    <t>Energie</t>
  </si>
  <si>
    <t>Spotřeba TU a TUV</t>
  </si>
  <si>
    <t>Spotřeba el.energie</t>
  </si>
  <si>
    <t>Spotřeba plynu</t>
  </si>
  <si>
    <t>Vodné a stočné</t>
  </si>
  <si>
    <t>Opravy a údržba - 511</t>
  </si>
  <si>
    <t>Ostatní služby - 518</t>
  </si>
  <si>
    <t>Odpisy - 551</t>
  </si>
  <si>
    <t>Ostatní náklady - 5xx</t>
  </si>
  <si>
    <t>ONIV</t>
  </si>
  <si>
    <t>Náklady k dotacím  z KK, SR, EU</t>
  </si>
  <si>
    <t>Pastelkovné - ÚZ 950</t>
  </si>
  <si>
    <t>Provozní náklady celkem</t>
  </si>
  <si>
    <t>Náklady k výnosům ze SR na mzdové prostředky (pro pedagogy)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</si>
  <si>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</si>
  <si>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</si>
  <si>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</si>
  <si>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</si>
  <si>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Vyúčtování účelově vázaných fin. prostř. za předcházející rok</t>
  </si>
  <si>
    <t xml:space="preserve">Neinvestiční dotace z KK, SR, EU </t>
  </si>
  <si>
    <t>Výnosy bez příspěvku:</t>
  </si>
  <si>
    <t>z toho: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</si>
  <si>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</si>
  <si>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</si>
  <si>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</si>
  <si>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</si>
  <si>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</si>
  <si>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Jiné ostatní výnosy - 6xx</t>
  </si>
  <si>
    <t>Použití FI na opravy a údržbu - 648</t>
  </si>
  <si>
    <t xml:space="preserve">Nekrytí FI </t>
  </si>
  <si>
    <t>Transferový podíl</t>
  </si>
  <si>
    <t>Použití fondu odměn - 648</t>
  </si>
  <si>
    <t>Použití rezervního fondu - 648</t>
  </si>
  <si>
    <t>Provozní výnosy celkem</t>
  </si>
  <si>
    <t>Výnosy ze SR na mzdové prostředky (pro pedagogy)</t>
  </si>
  <si>
    <t>Výnosy celkem</t>
  </si>
  <si>
    <t>Výsledek hospodaření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</si>
  <si>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</si>
  <si>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</si>
  <si>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</si>
  <si>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</si>
  <si>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</si>
  <si>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</si>
  <si>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</si>
  <si>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</si>
  <si>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</si>
  <si>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</si>
  <si>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</si>
  <si>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IČO: 709 93 264 </t>
  </si>
  <si>
    <t>Základní škola pro žáky se specifickými poruchami učení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</si>
  <si>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</si>
  <si>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úpr.rozpočtu</t>
  </si>
  <si>
    <t>odvod z fondu investic do rozpočtu zřizovatele</t>
  </si>
  <si>
    <t>úpr.plánu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</si>
</sst>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2F0D9"/>
      </patternFill>
    </fill>
    <fill>
      <patternFill patternType="solid">
        <fgColor rgb="FFBDD7EE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C0C0C0"/>
        <bgColor rgb="FFD0CECE"/>
      </patternFill>
    </fill>
    <fill>
      <patternFill patternType="solid">
        <fgColor rgb="FFD0CECE"/>
        <bgColor rgb="FFC0C0C0"/>
      </patternFill>
    </fill>
    <fill>
      <patternFill patternType="solid">
        <fgColor rgb="FFE2F0D9"/>
        <bgColor rgb="FFFBE5D6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44">
    <xf numFmtId="0" fontId="0" fillId="0" borderId="0" xfId="0"/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0" fontId="9" fillId="4" borderId="10" xfId="1" applyFont="1" applyFill="1" applyBorder="1"/>
    <xf numFmtId="0" fontId="9" fillId="4" borderId="11" xfId="1" applyFont="1" applyFill="1" applyBorder="1"/>
    <xf numFmtId="0" fontId="7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5" borderId="26" xfId="1" applyFont="1" applyFill="1" applyBorder="1" applyAlignment="1">
      <alignment vertical="center"/>
    </xf>
    <xf numFmtId="0" fontId="9" fillId="5" borderId="0" xfId="1" applyFont="1" applyFill="1" applyAlignment="1">
      <alignment vertical="center"/>
    </xf>
    <xf numFmtId="0" fontId="9" fillId="0" borderId="25" xfId="1" applyFont="1" applyBorder="1" applyAlignment="1">
      <alignment vertical="center"/>
    </xf>
    <xf numFmtId="0" fontId="9" fillId="7" borderId="10" xfId="1" applyFont="1" applyFill="1" applyBorder="1" applyAlignment="1">
      <alignment vertical="center"/>
    </xf>
    <xf numFmtId="0" fontId="9" fillId="7" borderId="25" xfId="1" applyFont="1" applyFill="1" applyBorder="1" applyAlignment="1">
      <alignment vertical="center"/>
    </xf>
    <xf numFmtId="0" fontId="9" fillId="3" borderId="14" xfId="1" applyFont="1" applyFill="1" applyBorder="1" applyAlignment="1">
      <alignment vertical="center"/>
    </xf>
    <xf numFmtId="0" fontId="9" fillId="3" borderId="37" xfId="1" applyFont="1" applyFill="1" applyBorder="1" applyAlignment="1">
      <alignment vertical="center"/>
    </xf>
    <xf numFmtId="0" fontId="7" fillId="0" borderId="16" xfId="1" applyFont="1" applyBorder="1"/>
    <xf numFmtId="0" fontId="13" fillId="0" borderId="28" xfId="1" applyFont="1" applyBorder="1"/>
    <xf numFmtId="0" fontId="9" fillId="5" borderId="16" xfId="1" applyFont="1" applyFill="1" applyBorder="1"/>
    <xf numFmtId="0" fontId="13" fillId="5" borderId="28" xfId="1" applyFont="1" applyFill="1" applyBorder="1"/>
    <xf numFmtId="0" fontId="13" fillId="0" borderId="16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15" fillId="0" borderId="0" xfId="2"/>
    <xf numFmtId="0" fontId="15" fillId="0" borderId="0" xfId="2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3" fontId="9" fillId="0" borderId="9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7" fillId="2" borderId="18" xfId="2" applyNumberFormat="1" applyFont="1" applyFill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3" fontId="5" fillId="0" borderId="22" xfId="2" applyNumberFormat="1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3" fontId="5" fillId="3" borderId="24" xfId="2" applyNumberFormat="1" applyFont="1" applyFill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3" fontId="15" fillId="0" borderId="0" xfId="2" applyNumberFormat="1"/>
    <xf numFmtId="0" fontId="5" fillId="0" borderId="10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3" fontId="5" fillId="4" borderId="12" xfId="2" applyNumberFormat="1" applyFont="1" applyFill="1" applyBorder="1" applyAlignment="1">
      <alignment vertical="center"/>
    </xf>
    <xf numFmtId="3" fontId="5" fillId="0" borderId="13" xfId="2" applyNumberFormat="1" applyFont="1" applyBorder="1" applyAlignment="1">
      <alignment vertical="center"/>
    </xf>
    <xf numFmtId="3" fontId="5" fillId="0" borderId="18" xfId="2" applyNumberFormat="1" applyFont="1" applyBorder="1" applyAlignment="1">
      <alignment vertical="center"/>
    </xf>
    <xf numFmtId="3" fontId="5" fillId="5" borderId="6" xfId="2" applyNumberFormat="1" applyFont="1" applyFill="1" applyBorder="1" applyAlignment="1">
      <alignment vertical="center"/>
    </xf>
    <xf numFmtId="3" fontId="5" fillId="5" borderId="27" xfId="2" applyNumberFormat="1" applyFont="1" applyFill="1" applyBorder="1" applyAlignment="1">
      <alignment vertical="center"/>
    </xf>
    <xf numFmtId="0" fontId="10" fillId="0" borderId="16" xfId="2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3" fontId="8" fillId="0" borderId="18" xfId="2" applyNumberFormat="1" applyFont="1" applyBorder="1" applyAlignment="1">
      <alignment vertical="center"/>
    </xf>
    <xf numFmtId="0" fontId="7" fillId="2" borderId="7" xfId="2" applyFont="1" applyFill="1" applyBorder="1" applyAlignment="1">
      <alignment vertical="center"/>
    </xf>
    <xf numFmtId="0" fontId="7" fillId="2" borderId="19" xfId="2" applyFont="1" applyFill="1" applyBorder="1" applyAlignment="1">
      <alignment vertical="center"/>
    </xf>
    <xf numFmtId="3" fontId="7" fillId="2" borderId="29" xfId="2" applyNumberFormat="1" applyFont="1" applyFill="1" applyBorder="1" applyAlignment="1">
      <alignment vertical="center"/>
    </xf>
    <xf numFmtId="3" fontId="7" fillId="2" borderId="30" xfId="2" applyNumberFormat="1" applyFont="1" applyFill="1" applyBorder="1" applyAlignment="1">
      <alignment vertical="center"/>
    </xf>
    <xf numFmtId="3" fontId="7" fillId="2" borderId="9" xfId="2" applyNumberFormat="1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0" fontId="7" fillId="2" borderId="25" xfId="2" applyFont="1" applyFill="1" applyBorder="1" applyAlignment="1">
      <alignment vertical="center"/>
    </xf>
    <xf numFmtId="3" fontId="7" fillId="2" borderId="31" xfId="2" applyNumberFormat="1" applyFont="1" applyFill="1" applyBorder="1" applyAlignment="1">
      <alignment vertical="center"/>
    </xf>
    <xf numFmtId="3" fontId="7" fillId="2" borderId="32" xfId="2" applyNumberFormat="1" applyFont="1" applyFill="1" applyBorder="1" applyAlignment="1">
      <alignment vertical="center"/>
    </xf>
    <xf numFmtId="3" fontId="7" fillId="2" borderId="33" xfId="2" applyNumberFormat="1" applyFont="1" applyFill="1" applyBorder="1" applyAlignment="1">
      <alignment vertical="center"/>
    </xf>
    <xf numFmtId="3" fontId="7" fillId="2" borderId="24" xfId="2" applyNumberFormat="1" applyFont="1" applyFill="1" applyBorder="1" applyAlignment="1">
      <alignment vertical="center"/>
    </xf>
    <xf numFmtId="3" fontId="7" fillId="2" borderId="34" xfId="2" applyNumberFormat="1" applyFont="1" applyFill="1" applyBorder="1" applyAlignment="1">
      <alignment vertical="center"/>
    </xf>
    <xf numFmtId="3" fontId="7" fillId="2" borderId="35" xfId="2" applyNumberFormat="1" applyFont="1" applyFill="1" applyBorder="1" applyAlignment="1">
      <alignment vertical="center"/>
    </xf>
    <xf numFmtId="0" fontId="7" fillId="2" borderId="26" xfId="2" applyFont="1" applyFill="1" applyBorder="1" applyAlignment="1">
      <alignment vertical="center"/>
    </xf>
    <xf numFmtId="0" fontId="7" fillId="2" borderId="36" xfId="2" applyFont="1" applyFill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37" xfId="2" applyFont="1" applyBorder="1" applyAlignment="1">
      <alignment vertical="center"/>
    </xf>
    <xf numFmtId="3" fontId="7" fillId="0" borderId="24" xfId="2" applyNumberFormat="1" applyFont="1" applyBorder="1" applyAlignment="1">
      <alignment vertical="center"/>
    </xf>
    <xf numFmtId="3" fontId="7" fillId="0" borderId="34" xfId="2" applyNumberFormat="1" applyFont="1" applyBorder="1" applyAlignment="1">
      <alignment vertical="center"/>
    </xf>
    <xf numFmtId="3" fontId="7" fillId="0" borderId="35" xfId="2" applyNumberFormat="1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3" fontId="7" fillId="0" borderId="12" xfId="2" applyNumberFormat="1" applyFont="1" applyBorder="1" applyAlignment="1">
      <alignment vertical="center"/>
    </xf>
    <xf numFmtId="0" fontId="11" fillId="0" borderId="1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6" borderId="11" xfId="2" applyFont="1" applyFill="1" applyBorder="1" applyAlignment="1">
      <alignment horizontal="left" vertical="center"/>
    </xf>
    <xf numFmtId="0" fontId="12" fillId="6" borderId="34" xfId="2" applyFont="1" applyFill="1" applyBorder="1" applyAlignment="1">
      <alignment horizontal="left" vertical="center"/>
    </xf>
    <xf numFmtId="0" fontId="12" fillId="6" borderId="35" xfId="2" applyFont="1" applyFill="1" applyBorder="1" applyAlignment="1">
      <alignment horizontal="left" vertical="center"/>
    </xf>
    <xf numFmtId="3" fontId="5" fillId="0" borderId="35" xfId="2" applyNumberFormat="1" applyFont="1" applyBorder="1" applyAlignment="1">
      <alignment vertical="center"/>
    </xf>
    <xf numFmtId="0" fontId="9" fillId="5" borderId="10" xfId="2" applyFont="1" applyFill="1" applyBorder="1" applyAlignment="1">
      <alignment horizontal="left" vertical="center"/>
    </xf>
    <xf numFmtId="0" fontId="9" fillId="5" borderId="25" xfId="2" applyFont="1" applyFill="1" applyBorder="1" applyAlignment="1">
      <alignment horizontal="left" vertical="center"/>
    </xf>
    <xf numFmtId="3" fontId="5" fillId="5" borderId="35" xfId="2" applyNumberFormat="1" applyFont="1" applyFill="1" applyBorder="1" applyAlignment="1">
      <alignment vertical="center"/>
    </xf>
    <xf numFmtId="3" fontId="5" fillId="5" borderId="12" xfId="2" applyNumberFormat="1" applyFont="1" applyFill="1" applyBorder="1" applyAlignment="1">
      <alignment vertical="center"/>
    </xf>
    <xf numFmtId="3" fontId="5" fillId="7" borderId="38" xfId="2" applyNumberFormat="1" applyFont="1" applyFill="1" applyBorder="1" applyAlignment="1">
      <alignment vertical="center"/>
    </xf>
    <xf numFmtId="3" fontId="5" fillId="7" borderId="13" xfId="2" applyNumberFormat="1" applyFont="1" applyFill="1" applyBorder="1" applyAlignment="1">
      <alignment vertical="center"/>
    </xf>
    <xf numFmtId="3" fontId="5" fillId="3" borderId="38" xfId="2" applyNumberFormat="1" applyFont="1" applyFill="1" applyBorder="1" applyAlignment="1">
      <alignment vertical="center"/>
    </xf>
    <xf numFmtId="3" fontId="5" fillId="3" borderId="13" xfId="2" applyNumberFormat="1" applyFont="1" applyFill="1" applyBorder="1" applyAlignment="1">
      <alignment vertical="center"/>
    </xf>
    <xf numFmtId="3" fontId="8" fillId="0" borderId="39" xfId="2" applyNumberFormat="1" applyFont="1" applyBorder="1" applyAlignment="1">
      <alignment vertical="center"/>
    </xf>
    <xf numFmtId="3" fontId="8" fillId="0" borderId="1" xfId="2" applyNumberFormat="1" applyFont="1" applyBorder="1" applyAlignment="1">
      <alignment vertical="center"/>
    </xf>
    <xf numFmtId="3" fontId="8" fillId="5" borderId="39" xfId="2" applyNumberFormat="1" applyFont="1" applyFill="1" applyBorder="1" applyAlignment="1">
      <alignment vertical="center"/>
    </xf>
    <xf numFmtId="3" fontId="8" fillId="5" borderId="1" xfId="2" applyNumberFormat="1" applyFont="1" applyFill="1" applyBorder="1" applyAlignment="1">
      <alignment vertical="center"/>
    </xf>
    <xf numFmtId="3" fontId="8" fillId="3" borderId="18" xfId="2" applyNumberFormat="1" applyFont="1" applyFill="1" applyBorder="1" applyAlignment="1">
      <alignment vertical="center"/>
    </xf>
    <xf numFmtId="3" fontId="8" fillId="3" borderId="1" xfId="2" applyNumberFormat="1" applyFont="1" applyFill="1" applyBorder="1" applyAlignment="1">
      <alignment vertical="center"/>
    </xf>
    <xf numFmtId="0" fontId="7" fillId="2" borderId="16" xfId="2" applyFont="1" applyFill="1" applyBorder="1" applyAlignment="1">
      <alignment vertical="center"/>
    </xf>
    <xf numFmtId="0" fontId="7" fillId="2" borderId="28" xfId="2" applyFont="1" applyFill="1" applyBorder="1" applyAlignment="1">
      <alignment vertical="center"/>
    </xf>
    <xf numFmtId="3" fontId="7" fillId="2" borderId="1" xfId="2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0" fontId="7" fillId="3" borderId="2" xfId="2" applyFont="1" applyFill="1" applyBorder="1" applyAlignment="1">
      <alignment vertical="center"/>
    </xf>
    <xf numFmtId="3" fontId="7" fillId="0" borderId="6" xfId="2" applyNumberFormat="1" applyFont="1" applyBorder="1" applyAlignment="1">
      <alignment horizontal="right" vertical="center"/>
    </xf>
    <xf numFmtId="0" fontId="11" fillId="3" borderId="20" xfId="2" applyFont="1" applyFill="1" applyBorder="1" applyAlignment="1">
      <alignment vertical="center"/>
    </xf>
    <xf numFmtId="0" fontId="11" fillId="3" borderId="21" xfId="2" applyFont="1" applyFill="1" applyBorder="1" applyAlignment="1">
      <alignment vertical="center"/>
    </xf>
    <xf numFmtId="3" fontId="9" fillId="3" borderId="22" xfId="2" applyNumberFormat="1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left" vertical="center" indent="1"/>
    </xf>
    <xf numFmtId="0" fontId="9" fillId="4" borderId="11" xfId="2" applyFont="1" applyFill="1" applyBorder="1" applyAlignment="1">
      <alignment horizontal="left" vertical="center" indent="1"/>
    </xf>
    <xf numFmtId="3" fontId="9" fillId="4" borderId="12" xfId="2" applyNumberFormat="1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 indent="1"/>
    </xf>
    <xf numFmtId="0" fontId="5" fillId="3" borderId="11" xfId="2" applyFont="1" applyFill="1" applyBorder="1" applyAlignment="1">
      <alignment horizontal="left" vertical="center" indent="1"/>
    </xf>
    <xf numFmtId="3" fontId="9" fillId="3" borderId="12" xfId="2" applyNumberFormat="1" applyFont="1" applyFill="1" applyBorder="1" applyAlignment="1">
      <alignment horizontal="right" vertical="center"/>
    </xf>
    <xf numFmtId="0" fontId="14" fillId="3" borderId="10" xfId="2" applyFont="1" applyFill="1" applyBorder="1" applyAlignment="1">
      <alignment vertical="center"/>
    </xf>
    <xf numFmtId="0" fontId="14" fillId="3" borderId="11" xfId="2" applyFont="1" applyFill="1" applyBorder="1" applyAlignment="1">
      <alignment vertical="center"/>
    </xf>
    <xf numFmtId="0" fontId="5" fillId="8" borderId="10" xfId="2" applyFont="1" applyFill="1" applyBorder="1" applyAlignment="1">
      <alignment horizontal="left" vertical="center" indent="1"/>
    </xf>
    <xf numFmtId="0" fontId="5" fillId="8" borderId="11" xfId="2" applyFont="1" applyFill="1" applyBorder="1" applyAlignment="1">
      <alignment horizontal="left" vertical="center" indent="1"/>
    </xf>
    <xf numFmtId="3" fontId="5" fillId="8" borderId="12" xfId="2" applyNumberFormat="1" applyFont="1" applyFill="1" applyBorder="1" applyAlignment="1">
      <alignment horizontal="right" vertical="center"/>
    </xf>
    <xf numFmtId="0" fontId="5" fillId="3" borderId="14" xfId="2" applyFont="1" applyFill="1" applyBorder="1" applyAlignment="1">
      <alignment horizontal="left" vertical="center" indent="1"/>
    </xf>
    <xf numFmtId="0" fontId="5" fillId="3" borderId="15" xfId="2" applyFont="1" applyFill="1" applyBorder="1" applyAlignment="1">
      <alignment horizontal="left" vertical="center" indent="1"/>
    </xf>
    <xf numFmtId="3" fontId="5" fillId="3" borderId="13" xfId="2" applyNumberFormat="1" applyFont="1" applyFill="1" applyBorder="1" applyAlignment="1">
      <alignment horizontal="right" vertical="center"/>
    </xf>
    <xf numFmtId="0" fontId="7" fillId="3" borderId="16" xfId="2" applyFont="1" applyFill="1" applyBorder="1" applyAlignment="1">
      <alignment vertical="center"/>
    </xf>
    <xf numFmtId="0" fontId="7" fillId="3" borderId="17" xfId="2" applyFont="1" applyFill="1" applyBorder="1" applyAlignment="1">
      <alignment vertical="center"/>
    </xf>
    <xf numFmtId="3" fontId="8" fillId="0" borderId="18" xfId="2" applyNumberFormat="1" applyFont="1" applyBorder="1" applyAlignment="1">
      <alignment horizontal="right" vertical="center"/>
    </xf>
    <xf numFmtId="0" fontId="9" fillId="9" borderId="16" xfId="1" applyFont="1" applyFill="1" applyBorder="1" applyAlignment="1">
      <alignment vertical="center"/>
    </xf>
    <xf numFmtId="4" fontId="9" fillId="9" borderId="17" xfId="1" applyNumberFormat="1" applyFont="1" applyFill="1" applyBorder="1" applyAlignment="1">
      <alignment horizontal="center" vertical="center"/>
    </xf>
    <xf numFmtId="3" fontId="9" fillId="9" borderId="42" xfId="1" applyNumberFormat="1" applyFont="1" applyFill="1" applyBorder="1" applyAlignment="1">
      <alignment horizontal="center" vertical="center"/>
    </xf>
    <xf numFmtId="4" fontId="9" fillId="9" borderId="18" xfId="1" applyNumberFormat="1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left" vertical="center" indent="1"/>
    </xf>
    <xf numFmtId="0" fontId="5" fillId="0" borderId="15" xfId="2" applyFont="1" applyFill="1" applyBorder="1" applyAlignment="1">
      <alignment horizontal="left" vertical="center" indent="1"/>
    </xf>
    <xf numFmtId="3" fontId="5" fillId="0" borderId="13" xfId="2" applyNumberFormat="1" applyFont="1" applyFill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5" fillId="0" borderId="23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Normal="100" workbookViewId="0">
      <selection activeCell="I12" sqref="I12"/>
    </sheetView>
  </sheetViews>
  <sheetFormatPr defaultColWidth="8.5703125" defaultRowHeight="15" x14ac:dyDescent="0.25"/>
  <cols>
    <col min="1" max="1" width="34.42578125" style="26" customWidth="1"/>
    <col min="2" max="2" width="15.5703125" style="26" customWidth="1"/>
    <col min="3" max="3" width="13.42578125" style="26" customWidth="1"/>
    <col min="4" max="4" width="12.85546875" style="26" customWidth="1"/>
    <col min="5" max="5" width="15.85546875" style="26" customWidth="1"/>
    <col min="6" max="6" width="10.5703125" style="26" customWidth="1"/>
    <col min="7" max="7" width="8.5703125" style="26"/>
    <col min="8" max="8" width="23.28515625" style="26" customWidth="1"/>
    <col min="9" max="16384" width="8.5703125" style="26"/>
  </cols>
  <sheetData>
    <row r="1" spans="1:6" ht="18.75" x14ac:dyDescent="0.25">
      <c r="A1" s="140" t="s">
        <v>0</v>
      </c>
      <c r="B1" s="140"/>
      <c r="C1" s="140"/>
      <c r="D1" s="140"/>
      <c r="E1" s="140"/>
      <c r="F1" s="140"/>
    </row>
    <row r="2" spans="1:6" ht="15.75" thickBot="1" x14ac:dyDescent="0.3">
      <c r="A2" s="27"/>
      <c r="B2" s="27"/>
    </row>
    <row r="3" spans="1:6" ht="16.5" thickBot="1" x14ac:dyDescent="0.3">
      <c r="A3" s="141" t="s">
        <v>62</v>
      </c>
      <c r="B3" s="142"/>
      <c r="C3" s="142"/>
      <c r="D3" s="142"/>
      <c r="E3" s="142"/>
      <c r="F3" s="143"/>
    </row>
    <row r="4" spans="1:6" x14ac:dyDescent="0.25">
      <c r="A4" s="28" t="s">
        <v>61</v>
      </c>
      <c r="B4" s="28"/>
    </row>
    <row r="5" spans="1:6" ht="15.75" thickBot="1" x14ac:dyDescent="0.3">
      <c r="A5" s="29"/>
      <c r="B5" s="29"/>
      <c r="C5" s="138"/>
      <c r="D5" s="138"/>
    </row>
    <row r="6" spans="1:6" x14ac:dyDescent="0.25">
      <c r="A6" s="29"/>
      <c r="B6" s="29"/>
      <c r="C6" s="30" t="s">
        <v>1</v>
      </c>
      <c r="D6" s="31" t="s">
        <v>2</v>
      </c>
      <c r="E6" s="31" t="s">
        <v>3</v>
      </c>
      <c r="F6" s="31" t="s">
        <v>64</v>
      </c>
    </row>
    <row r="7" spans="1:6" ht="15.75" thickBot="1" x14ac:dyDescent="0.3">
      <c r="A7" s="32" t="s">
        <v>4</v>
      </c>
      <c r="B7" s="32"/>
      <c r="C7" s="33">
        <v>2024</v>
      </c>
      <c r="D7" s="34">
        <v>2025</v>
      </c>
      <c r="E7" s="34">
        <v>2026</v>
      </c>
      <c r="F7" s="34">
        <v>2026</v>
      </c>
    </row>
    <row r="8" spans="1:6" x14ac:dyDescent="0.25">
      <c r="A8" s="1" t="s">
        <v>5</v>
      </c>
      <c r="B8" s="2"/>
      <c r="C8" s="35">
        <v>107000</v>
      </c>
      <c r="D8" s="36">
        <v>15000</v>
      </c>
      <c r="E8" s="36">
        <v>687000</v>
      </c>
      <c r="F8" s="36">
        <v>687000</v>
      </c>
    </row>
    <row r="9" spans="1:6" x14ac:dyDescent="0.25">
      <c r="A9" s="3" t="s">
        <v>6</v>
      </c>
      <c r="B9" s="4"/>
      <c r="C9" s="37">
        <v>0</v>
      </c>
      <c r="D9" s="38">
        <v>0</v>
      </c>
      <c r="E9" s="38">
        <v>6500</v>
      </c>
      <c r="F9" s="38">
        <v>6500</v>
      </c>
    </row>
    <row r="10" spans="1:6" x14ac:dyDescent="0.25">
      <c r="A10" s="3" t="s">
        <v>7</v>
      </c>
      <c r="B10" s="4"/>
      <c r="C10" s="37">
        <v>0</v>
      </c>
      <c r="D10" s="38">
        <v>0</v>
      </c>
      <c r="E10" s="38">
        <v>230000</v>
      </c>
      <c r="F10" s="38">
        <v>230000</v>
      </c>
    </row>
    <row r="11" spans="1:6" ht="15.75" thickBot="1" x14ac:dyDescent="0.3">
      <c r="A11" s="3" t="s">
        <v>8</v>
      </c>
      <c r="B11" s="4"/>
      <c r="C11" s="37">
        <v>0</v>
      </c>
      <c r="D11" s="38">
        <v>0</v>
      </c>
      <c r="E11" s="38">
        <v>6500</v>
      </c>
      <c r="F11" s="38">
        <v>6500</v>
      </c>
    </row>
    <row r="12" spans="1:6" ht="15.75" thickBot="1" x14ac:dyDescent="0.3">
      <c r="A12" s="7" t="s">
        <v>10</v>
      </c>
      <c r="B12" s="8"/>
      <c r="C12" s="39">
        <f>SUM(C8:C11)</f>
        <v>107000</v>
      </c>
      <c r="D12" s="39">
        <f>SUM(D8:D11)</f>
        <v>15000</v>
      </c>
      <c r="E12" s="39">
        <f>SUM(E8:E11)</f>
        <v>930000</v>
      </c>
      <c r="F12" s="39">
        <f>SUM(F8:F11)</f>
        <v>930000</v>
      </c>
    </row>
    <row r="13" spans="1:6" x14ac:dyDescent="0.25">
      <c r="A13" s="1" t="s">
        <v>9</v>
      </c>
      <c r="B13" s="2"/>
      <c r="C13" s="35">
        <v>0</v>
      </c>
      <c r="D13" s="35">
        <v>0</v>
      </c>
      <c r="E13" s="35">
        <v>0</v>
      </c>
      <c r="F13" s="35">
        <v>0</v>
      </c>
    </row>
    <row r="14" spans="1:6" x14ac:dyDescent="0.25">
      <c r="A14" s="40" t="s">
        <v>11</v>
      </c>
      <c r="B14" s="41"/>
      <c r="C14" s="42">
        <v>40000</v>
      </c>
      <c r="D14" s="42">
        <v>150000</v>
      </c>
      <c r="E14" s="42">
        <v>70000</v>
      </c>
      <c r="F14" s="42">
        <v>120000</v>
      </c>
    </row>
    <row r="15" spans="1:6" x14ac:dyDescent="0.25">
      <c r="A15" s="40" t="s">
        <v>12</v>
      </c>
      <c r="B15" s="43"/>
      <c r="C15" s="42">
        <v>0</v>
      </c>
      <c r="D15" s="42">
        <v>0</v>
      </c>
      <c r="E15" s="42">
        <v>0</v>
      </c>
      <c r="F15" s="42">
        <v>0</v>
      </c>
    </row>
    <row r="16" spans="1:6" x14ac:dyDescent="0.25">
      <c r="A16" s="139" t="s">
        <v>13</v>
      </c>
      <c r="B16" s="44" t="s">
        <v>14</v>
      </c>
      <c r="C16" s="45">
        <v>0</v>
      </c>
      <c r="D16" s="45">
        <v>0</v>
      </c>
      <c r="E16" s="45">
        <v>0</v>
      </c>
      <c r="F16" s="45">
        <v>0</v>
      </c>
    </row>
    <row r="17" spans="1:8" x14ac:dyDescent="0.25">
      <c r="A17" s="139"/>
      <c r="B17" s="44" t="s">
        <v>15</v>
      </c>
      <c r="C17" s="45">
        <v>39000</v>
      </c>
      <c r="D17" s="45">
        <v>70000</v>
      </c>
      <c r="E17" s="45">
        <v>60000</v>
      </c>
      <c r="F17" s="45">
        <v>60000</v>
      </c>
      <c r="H17" s="46"/>
    </row>
    <row r="18" spans="1:8" x14ac:dyDescent="0.25">
      <c r="A18" s="139"/>
      <c r="B18" s="44" t="s">
        <v>16</v>
      </c>
      <c r="C18" s="45">
        <v>96000</v>
      </c>
      <c r="D18" s="45">
        <v>120000</v>
      </c>
      <c r="E18" s="45">
        <v>120000</v>
      </c>
      <c r="F18" s="45">
        <v>120000</v>
      </c>
      <c r="H18" s="46"/>
    </row>
    <row r="19" spans="1:8" x14ac:dyDescent="0.25">
      <c r="A19" s="139"/>
      <c r="B19" s="44" t="s">
        <v>17</v>
      </c>
      <c r="C19" s="45">
        <v>24000</v>
      </c>
      <c r="D19" s="45">
        <v>60000</v>
      </c>
      <c r="E19" s="45">
        <v>45000</v>
      </c>
      <c r="F19" s="45">
        <v>45000</v>
      </c>
    </row>
    <row r="20" spans="1:8" x14ac:dyDescent="0.25">
      <c r="A20" s="47" t="s">
        <v>18</v>
      </c>
      <c r="B20" s="48"/>
      <c r="C20" s="45">
        <v>63000</v>
      </c>
      <c r="D20" s="45">
        <v>70000</v>
      </c>
      <c r="E20" s="45">
        <v>350000</v>
      </c>
      <c r="F20" s="45">
        <v>350000</v>
      </c>
    </row>
    <row r="21" spans="1:8" x14ac:dyDescent="0.25">
      <c r="A21" s="3" t="s">
        <v>19</v>
      </c>
      <c r="B21" s="4"/>
      <c r="C21" s="45">
        <v>329000</v>
      </c>
      <c r="D21" s="45">
        <v>310000</v>
      </c>
      <c r="E21" s="45">
        <v>420000</v>
      </c>
      <c r="F21" s="45">
        <v>500000</v>
      </c>
    </row>
    <row r="22" spans="1:8" x14ac:dyDescent="0.25">
      <c r="A22" s="9" t="s">
        <v>20</v>
      </c>
      <c r="B22" s="10"/>
      <c r="C22" s="49">
        <v>123000</v>
      </c>
      <c r="D22" s="49">
        <v>126000</v>
      </c>
      <c r="E22" s="49">
        <v>126000</v>
      </c>
      <c r="F22" s="49">
        <v>126000</v>
      </c>
    </row>
    <row r="23" spans="1:8" x14ac:dyDescent="0.25">
      <c r="A23" s="3" t="s">
        <v>21</v>
      </c>
      <c r="B23" s="4"/>
      <c r="C23" s="45">
        <v>64000</v>
      </c>
      <c r="D23" s="45">
        <v>80000</v>
      </c>
      <c r="E23" s="45">
        <v>60000</v>
      </c>
      <c r="F23" s="45">
        <v>180000</v>
      </c>
    </row>
    <row r="24" spans="1:8" x14ac:dyDescent="0.25">
      <c r="A24" s="5" t="s">
        <v>22</v>
      </c>
      <c r="B24" s="6"/>
      <c r="C24" s="50">
        <v>0</v>
      </c>
      <c r="D24" s="50">
        <v>0</v>
      </c>
      <c r="E24" s="50">
        <v>175000</v>
      </c>
      <c r="F24" s="50">
        <v>175000</v>
      </c>
    </row>
    <row r="25" spans="1:8" x14ac:dyDescent="0.25">
      <c r="A25" s="3" t="s">
        <v>23</v>
      </c>
      <c r="B25" s="4"/>
      <c r="C25" s="45">
        <v>0</v>
      </c>
      <c r="D25" s="45">
        <v>0</v>
      </c>
      <c r="E25" s="45">
        <v>0</v>
      </c>
      <c r="F25" s="45">
        <v>0</v>
      </c>
    </row>
    <row r="26" spans="1:8" ht="15.75" thickBot="1" x14ac:dyDescent="0.3">
      <c r="A26" s="5" t="s">
        <v>24</v>
      </c>
      <c r="B26" s="6"/>
      <c r="C26" s="50">
        <v>9000</v>
      </c>
      <c r="D26" s="50">
        <v>9000</v>
      </c>
      <c r="E26" s="50">
        <v>0</v>
      </c>
      <c r="F26" s="50">
        <v>0</v>
      </c>
    </row>
    <row r="27" spans="1:8" ht="21.75" customHeight="1" thickBot="1" x14ac:dyDescent="0.3">
      <c r="A27" s="11" t="s">
        <v>25</v>
      </c>
      <c r="B27" s="12"/>
      <c r="C27" s="51">
        <f>SUM(C12:C26)</f>
        <v>894000</v>
      </c>
      <c r="D27" s="51">
        <f>SUM(D12:D26)</f>
        <v>1010000</v>
      </c>
      <c r="E27" s="51">
        <f>SUM(E12:E26)</f>
        <v>2356000</v>
      </c>
      <c r="F27" s="51">
        <f>SUM(F12:F26)</f>
        <v>2606000</v>
      </c>
    </row>
    <row r="28" spans="1:8" ht="15.75" thickBot="1" x14ac:dyDescent="0.3">
      <c r="A28" s="13" t="s">
        <v>26</v>
      </c>
      <c r="B28" s="14"/>
      <c r="C28" s="52">
        <v>12716000</v>
      </c>
      <c r="D28" s="53">
        <v>12200000</v>
      </c>
      <c r="E28" s="53">
        <v>11200000</v>
      </c>
      <c r="F28" s="53">
        <v>11200000</v>
      </c>
    </row>
    <row r="29" spans="1:8" ht="15.75" thickBot="1" x14ac:dyDescent="0.3">
      <c r="A29" s="54" t="s">
        <v>27</v>
      </c>
      <c r="B29" s="55"/>
      <c r="C29" s="56">
        <f>SUM(C27:C28)</f>
        <v>13610000</v>
      </c>
      <c r="D29" s="56">
        <f>SUM(D27:D28)</f>
        <v>13210000</v>
      </c>
      <c r="E29" s="56">
        <f>SUM(E27:E28)</f>
        <v>13556000</v>
      </c>
      <c r="F29" s="56">
        <f>SUM(F27:F28)</f>
        <v>13806000</v>
      </c>
    </row>
    <row r="30" spans="1:8" x14ac:dyDescent="0.25">
      <c r="A30" s="29"/>
      <c r="B30" s="29"/>
    </row>
    <row r="31" spans="1:8" ht="15.75" thickBot="1" x14ac:dyDescent="0.3">
      <c r="A31" s="32" t="s">
        <v>28</v>
      </c>
      <c r="B31" s="32"/>
      <c r="H31" s="46"/>
    </row>
    <row r="32" spans="1:8" x14ac:dyDescent="0.25">
      <c r="A32" s="57" t="s">
        <v>29</v>
      </c>
      <c r="B32" s="58"/>
      <c r="C32" s="59">
        <v>519000</v>
      </c>
      <c r="D32" s="60">
        <v>615000</v>
      </c>
      <c r="E32" s="61">
        <v>1755000</v>
      </c>
      <c r="F32" s="61">
        <v>2005000</v>
      </c>
    </row>
    <row r="33" spans="1:6" x14ac:dyDescent="0.25">
      <c r="A33" s="62" t="s">
        <v>30</v>
      </c>
      <c r="B33" s="63"/>
      <c r="C33" s="64">
        <v>250000</v>
      </c>
      <c r="D33" s="65">
        <v>250000</v>
      </c>
      <c r="E33" s="66">
        <v>225000</v>
      </c>
      <c r="F33" s="66">
        <v>225000</v>
      </c>
    </row>
    <row r="34" spans="1:6" x14ac:dyDescent="0.25">
      <c r="A34" s="62" t="s">
        <v>31</v>
      </c>
      <c r="B34" s="63"/>
      <c r="C34" s="67">
        <v>-91000</v>
      </c>
      <c r="D34" s="68">
        <v>0</v>
      </c>
      <c r="E34" s="69">
        <v>0</v>
      </c>
      <c r="F34" s="69">
        <v>0</v>
      </c>
    </row>
    <row r="35" spans="1:6" x14ac:dyDescent="0.25">
      <c r="A35" s="70" t="s">
        <v>24</v>
      </c>
      <c r="B35" s="71"/>
      <c r="C35" s="64">
        <v>9000</v>
      </c>
      <c r="D35" s="65">
        <v>9000</v>
      </c>
      <c r="E35" s="66">
        <v>0</v>
      </c>
      <c r="F35" s="66">
        <v>0</v>
      </c>
    </row>
    <row r="36" spans="1:6" x14ac:dyDescent="0.25">
      <c r="A36" s="72" t="s">
        <v>32</v>
      </c>
      <c r="B36" s="73"/>
      <c r="C36" s="74">
        <v>0</v>
      </c>
      <c r="D36" s="75">
        <v>0</v>
      </c>
      <c r="E36" s="76">
        <v>0</v>
      </c>
      <c r="F36" s="76">
        <v>0</v>
      </c>
    </row>
    <row r="37" spans="1:6" x14ac:dyDescent="0.25">
      <c r="A37" s="77" t="s">
        <v>33</v>
      </c>
      <c r="B37" s="78"/>
      <c r="C37" s="74">
        <f>SUM(C38:C49)</f>
        <v>207000</v>
      </c>
      <c r="D37" s="75">
        <f>SUM(D39:D49)</f>
        <v>136000</v>
      </c>
      <c r="E37" s="79">
        <f>SUM(E39:E49)</f>
        <v>376000</v>
      </c>
      <c r="F37" s="79">
        <f>SUM(F39:F49)</f>
        <v>376000</v>
      </c>
    </row>
    <row r="38" spans="1:6" x14ac:dyDescent="0.25">
      <c r="A38" s="80" t="s">
        <v>34</v>
      </c>
      <c r="B38" s="81"/>
      <c r="C38" s="82"/>
      <c r="D38" s="83"/>
      <c r="E38" s="84"/>
      <c r="F38" s="84"/>
    </row>
    <row r="39" spans="1:6" x14ac:dyDescent="0.25">
      <c r="A39" s="3" t="s">
        <v>35</v>
      </c>
      <c r="B39" s="15"/>
      <c r="C39" s="85">
        <v>0</v>
      </c>
      <c r="D39" s="45">
        <v>0</v>
      </c>
      <c r="E39" s="45">
        <v>0</v>
      </c>
      <c r="F39" s="45">
        <v>0</v>
      </c>
    </row>
    <row r="40" spans="1:6" x14ac:dyDescent="0.25">
      <c r="A40" s="3" t="s">
        <v>36</v>
      </c>
      <c r="B40" s="15"/>
      <c r="C40" s="85">
        <v>0</v>
      </c>
      <c r="D40" s="45">
        <v>0</v>
      </c>
      <c r="E40" s="45">
        <v>0</v>
      </c>
      <c r="F40" s="45">
        <v>0</v>
      </c>
    </row>
    <row r="41" spans="1:6" x14ac:dyDescent="0.25">
      <c r="A41" s="3" t="s">
        <v>37</v>
      </c>
      <c r="B41" s="15"/>
      <c r="C41" s="85">
        <v>0</v>
      </c>
      <c r="D41" s="45">
        <v>0</v>
      </c>
      <c r="E41" s="45">
        <v>0</v>
      </c>
      <c r="F41" s="45">
        <v>0</v>
      </c>
    </row>
    <row r="42" spans="1:6" x14ac:dyDescent="0.25">
      <c r="A42" s="3" t="s">
        <v>38</v>
      </c>
      <c r="B42" s="15"/>
      <c r="C42" s="85">
        <v>38000</v>
      </c>
      <c r="D42" s="45">
        <v>48000</v>
      </c>
      <c r="E42" s="45">
        <v>48000</v>
      </c>
      <c r="F42" s="45">
        <v>48000</v>
      </c>
    </row>
    <row r="43" spans="1:6" x14ac:dyDescent="0.25">
      <c r="A43" s="3" t="s">
        <v>39</v>
      </c>
      <c r="B43" s="15"/>
      <c r="C43" s="85">
        <v>0</v>
      </c>
      <c r="D43" s="45">
        <v>0</v>
      </c>
      <c r="E43" s="45">
        <v>0</v>
      </c>
      <c r="F43" s="45">
        <v>0</v>
      </c>
    </row>
    <row r="44" spans="1:6" x14ac:dyDescent="0.25">
      <c r="A44" s="3" t="s">
        <v>40</v>
      </c>
      <c r="B44" s="15"/>
      <c r="C44" s="85">
        <v>18000</v>
      </c>
      <c r="D44" s="45">
        <v>0</v>
      </c>
      <c r="E44" s="45">
        <v>18000</v>
      </c>
      <c r="F44" s="45">
        <v>18000</v>
      </c>
    </row>
    <row r="45" spans="1:6" x14ac:dyDescent="0.25">
      <c r="A45" s="86" t="s">
        <v>41</v>
      </c>
      <c r="B45" s="87"/>
      <c r="C45" s="88">
        <v>38000</v>
      </c>
      <c r="D45" s="89">
        <v>38000</v>
      </c>
      <c r="E45" s="89">
        <v>260000</v>
      </c>
      <c r="F45" s="89">
        <v>260000</v>
      </c>
    </row>
    <row r="46" spans="1:6" x14ac:dyDescent="0.25">
      <c r="A46" s="16" t="s">
        <v>42</v>
      </c>
      <c r="B46" s="17"/>
      <c r="C46" s="90">
        <v>0</v>
      </c>
      <c r="D46" s="91">
        <v>0</v>
      </c>
      <c r="E46" s="91">
        <v>0</v>
      </c>
      <c r="F46" s="91">
        <v>0</v>
      </c>
    </row>
    <row r="47" spans="1:6" x14ac:dyDescent="0.25">
      <c r="A47" s="18" t="s">
        <v>43</v>
      </c>
      <c r="B47" s="19"/>
      <c r="C47" s="92">
        <v>0</v>
      </c>
      <c r="D47" s="93">
        <v>0</v>
      </c>
      <c r="E47" s="93">
        <v>0</v>
      </c>
      <c r="F47" s="93">
        <v>0</v>
      </c>
    </row>
    <row r="48" spans="1:6" x14ac:dyDescent="0.25">
      <c r="A48" s="18" t="s">
        <v>44</v>
      </c>
      <c r="B48" s="19"/>
      <c r="C48" s="92">
        <v>80000</v>
      </c>
      <c r="D48" s="93">
        <v>0</v>
      </c>
      <c r="E48" s="93">
        <v>0</v>
      </c>
      <c r="F48" s="93">
        <v>0</v>
      </c>
    </row>
    <row r="49" spans="1:6" ht="15.75" thickBot="1" x14ac:dyDescent="0.3">
      <c r="A49" s="18" t="s">
        <v>45</v>
      </c>
      <c r="B49" s="19"/>
      <c r="C49" s="92">
        <v>33000</v>
      </c>
      <c r="D49" s="93">
        <v>50000</v>
      </c>
      <c r="E49" s="93">
        <v>50000</v>
      </c>
      <c r="F49" s="93">
        <v>50000</v>
      </c>
    </row>
    <row r="50" spans="1:6" ht="22.5" customHeight="1" thickBot="1" x14ac:dyDescent="0.3">
      <c r="A50" s="20" t="s">
        <v>46</v>
      </c>
      <c r="B50" s="21"/>
      <c r="C50" s="94">
        <f>SUM(C32,C33,C35,C36,C37,C34)</f>
        <v>894000</v>
      </c>
      <c r="D50" s="95">
        <f>SUM(D32,D33,D35,D36,D37)</f>
        <v>1010000</v>
      </c>
      <c r="E50" s="95">
        <f>SUM(E32,E33,E35,E36,E37)</f>
        <v>2356000</v>
      </c>
      <c r="F50" s="95">
        <f>SUM(F32,F33,F35,F36,F37)</f>
        <v>2606000</v>
      </c>
    </row>
    <row r="51" spans="1:6" ht="15.75" thickBot="1" x14ac:dyDescent="0.3">
      <c r="A51" s="22" t="s">
        <v>47</v>
      </c>
      <c r="B51" s="23"/>
      <c r="C51" s="96">
        <v>12716000</v>
      </c>
      <c r="D51" s="97">
        <v>12200000</v>
      </c>
      <c r="E51" s="97">
        <v>11200000</v>
      </c>
      <c r="F51" s="97">
        <v>11200000</v>
      </c>
    </row>
    <row r="52" spans="1:6" ht="15.75" thickBot="1" x14ac:dyDescent="0.3">
      <c r="A52" s="24" t="s">
        <v>48</v>
      </c>
      <c r="B52" s="25"/>
      <c r="C52" s="98">
        <f>SUM(C50,C51)</f>
        <v>13610000</v>
      </c>
      <c r="D52" s="98">
        <f>SUM(D50,D51)</f>
        <v>13210000</v>
      </c>
      <c r="E52" s="99">
        <f>SUM(E50,E51)</f>
        <v>13556000</v>
      </c>
      <c r="F52" s="99">
        <f>SUM(F50,F51)</f>
        <v>13806000</v>
      </c>
    </row>
    <row r="53" spans="1:6" ht="15.75" thickBot="1" x14ac:dyDescent="0.3">
      <c r="A53" s="100" t="s">
        <v>49</v>
      </c>
      <c r="B53" s="101"/>
      <c r="C53" s="39">
        <f>SUM(C52-C29)</f>
        <v>0</v>
      </c>
      <c r="D53" s="102">
        <f>SUM(D52-D29)</f>
        <v>0</v>
      </c>
      <c r="E53" s="102">
        <f>SUM(E52-E29)</f>
        <v>0</v>
      </c>
      <c r="F53" s="102">
        <f>SUM(F52-F29)</f>
        <v>0</v>
      </c>
    </row>
    <row r="54" spans="1:6" x14ac:dyDescent="0.25">
      <c r="A54" s="103"/>
      <c r="B54" s="103"/>
      <c r="C54" s="104"/>
    </row>
    <row r="55" spans="1:6" ht="15.75" thickBot="1" x14ac:dyDescent="0.3"/>
    <row r="56" spans="1:6" ht="15.75" thickBot="1" x14ac:dyDescent="0.3">
      <c r="A56" s="105" t="s">
        <v>50</v>
      </c>
      <c r="B56" s="106"/>
      <c r="C56" s="107" t="s">
        <v>51</v>
      </c>
      <c r="D56" s="107" t="s">
        <v>52</v>
      </c>
      <c r="E56" s="107" t="s">
        <v>66</v>
      </c>
    </row>
    <row r="57" spans="1:6" ht="15.75" thickBot="1" x14ac:dyDescent="0.3">
      <c r="A57" s="108" t="s">
        <v>53</v>
      </c>
      <c r="B57" s="109"/>
      <c r="C57" s="110">
        <v>1092000</v>
      </c>
      <c r="D57" s="110">
        <v>1180000</v>
      </c>
      <c r="E57" s="110">
        <v>1180000</v>
      </c>
    </row>
    <row r="58" spans="1:6" x14ac:dyDescent="0.25">
      <c r="A58" s="111" t="s">
        <v>54</v>
      </c>
      <c r="B58" s="112"/>
      <c r="C58" s="113">
        <f>SUM(C59:C60)</f>
        <v>126000</v>
      </c>
      <c r="D58" s="113">
        <f>SUM(D59:D60)</f>
        <v>126000</v>
      </c>
      <c r="E58" s="113">
        <f>SUM(E59:E60)</f>
        <v>126000</v>
      </c>
    </row>
    <row r="59" spans="1:6" x14ac:dyDescent="0.25">
      <c r="A59" s="114" t="s">
        <v>55</v>
      </c>
      <c r="B59" s="115"/>
      <c r="C59" s="116">
        <v>126000</v>
      </c>
      <c r="D59" s="116">
        <v>126000</v>
      </c>
      <c r="E59" s="116">
        <v>126000</v>
      </c>
    </row>
    <row r="60" spans="1:6" x14ac:dyDescent="0.25">
      <c r="A60" s="117" t="s">
        <v>56</v>
      </c>
      <c r="B60" s="118"/>
      <c r="C60" s="119">
        <v>0</v>
      </c>
      <c r="D60" s="119">
        <v>0</v>
      </c>
      <c r="E60" s="119">
        <v>0</v>
      </c>
    </row>
    <row r="61" spans="1:6" x14ac:dyDescent="0.25">
      <c r="A61" s="120" t="s">
        <v>57</v>
      </c>
      <c r="B61" s="121"/>
      <c r="C61" s="119">
        <f>SUM(C62:C64)</f>
        <v>38000</v>
      </c>
      <c r="D61" s="119">
        <f>SUM(D62:D64)</f>
        <v>260000</v>
      </c>
      <c r="E61" s="119">
        <f>SUM(E62:E64)</f>
        <v>510000</v>
      </c>
    </row>
    <row r="62" spans="1:6" x14ac:dyDescent="0.25">
      <c r="A62" s="122" t="s">
        <v>58</v>
      </c>
      <c r="B62" s="123"/>
      <c r="C62" s="124">
        <v>38000</v>
      </c>
      <c r="D62" s="124">
        <v>260000</v>
      </c>
      <c r="E62" s="124">
        <v>260000</v>
      </c>
    </row>
    <row r="63" spans="1:6" x14ac:dyDescent="0.25">
      <c r="A63" s="135" t="s">
        <v>65</v>
      </c>
      <c r="B63" s="136"/>
      <c r="C63" s="137">
        <v>0</v>
      </c>
      <c r="D63" s="137">
        <v>0</v>
      </c>
      <c r="E63" s="137">
        <v>250000</v>
      </c>
    </row>
    <row r="64" spans="1:6" ht="15.75" thickBot="1" x14ac:dyDescent="0.3">
      <c r="A64" s="125" t="s">
        <v>59</v>
      </c>
      <c r="B64" s="126"/>
      <c r="C64" s="127">
        <v>0</v>
      </c>
      <c r="D64" s="127">
        <v>0</v>
      </c>
      <c r="E64" s="127">
        <v>0</v>
      </c>
    </row>
    <row r="65" spans="1:5" ht="15.75" thickBot="1" x14ac:dyDescent="0.3">
      <c r="A65" s="128" t="s">
        <v>60</v>
      </c>
      <c r="B65" s="129"/>
      <c r="C65" s="130">
        <f>SUM(C57,C58-C61)</f>
        <v>1180000</v>
      </c>
      <c r="D65" s="130">
        <f>SUM(D57,D58-D61)</f>
        <v>1046000</v>
      </c>
      <c r="E65" s="130">
        <f>SUM(E57,E58-E61)</f>
        <v>796000</v>
      </c>
    </row>
    <row r="66" spans="1:5" ht="15.75" thickBot="1" x14ac:dyDescent="0.3"/>
    <row r="67" spans="1:5" ht="15.75" thickBot="1" x14ac:dyDescent="0.3">
      <c r="A67" s="131" t="s">
        <v>63</v>
      </c>
      <c r="B67" s="132"/>
      <c r="C67" s="133"/>
      <c r="D67" s="134"/>
      <c r="E67" s="134">
        <v>1.88</v>
      </c>
    </row>
  </sheetData>
  <mergeCells count="4">
    <mergeCell ref="C5:D5"/>
    <mergeCell ref="A16:A19"/>
    <mergeCell ref="A1:F1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firstPageNumber="1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Mozartova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Červenková Jana</dc:creator>
  <dc:description/>
  <cp:lastModifiedBy>Červenková Jana</cp:lastModifiedBy>
  <cp:revision>0</cp:revision>
  <cp:lastPrinted>2025-12-31T08:37:00Z</cp:lastPrinted>
  <dcterms:created xsi:type="dcterms:W3CDTF">2025-07-01T07:16:01Z</dcterms:created>
  <dcterms:modified xsi:type="dcterms:W3CDTF">2025-12-31T08:37:29Z</dcterms:modified>
  <dc:language>cs-CZ</dc:language>
</cp:coreProperties>
</file>