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OFE\ROZPOČET, ANALÝZY\PO města\06 ZŠ, MŠ, DDM\ZŠ, MŠ, DDM 2026\18_ZŠ Truhlářská\1.Úprava rozpočtu-os.nákl\"/>
    </mc:Choice>
  </mc:AlternateContent>
  <bookViews>
    <workbookView xWindow="0" yWindow="0" windowWidth="28800" windowHeight="12300"/>
  </bookViews>
  <sheets>
    <sheet name="ZŠ Krušnohorská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9" i="2" l="1"/>
  <c r="E52" i="2"/>
  <c r="E54" i="2" s="1"/>
  <c r="E12" i="2"/>
  <c r="E28" i="2" s="1"/>
  <c r="E30" i="2" s="1"/>
  <c r="E55" i="2" l="1"/>
  <c r="D63" i="2"/>
  <c r="C63" i="2"/>
  <c r="D60" i="2"/>
  <c r="D67" i="2" s="1"/>
  <c r="C60" i="2"/>
  <c r="C67" i="2" s="1"/>
  <c r="F52" i="2"/>
  <c r="F54" i="2" s="1"/>
  <c r="D52" i="2"/>
  <c r="D54" i="2" s="1"/>
  <c r="C52" i="2"/>
  <c r="C54" i="2" s="1"/>
  <c r="F39" i="2"/>
  <c r="D39" i="2"/>
  <c r="C39" i="2"/>
  <c r="F12" i="2"/>
  <c r="F28" i="2" s="1"/>
  <c r="F30" i="2" s="1"/>
  <c r="D12" i="2"/>
  <c r="D28" i="2" s="1"/>
  <c r="D30" i="2" s="1"/>
  <c r="C12" i="2"/>
  <c r="C28" i="2" s="1"/>
  <c r="C30" i="2" s="1"/>
  <c r="C55" i="2" l="1"/>
  <c r="F55" i="2"/>
  <c r="D55" i="2"/>
</calcChain>
</file>

<file path=xl/sharedStrings.xml><?xml version="1.0" encoding="utf-8"?>
<sst xmlns="http://schemas.openxmlformats.org/spreadsheetml/2006/main" count="69" uniqueCount="67">
  <si>
    <t>skutečnost</t>
  </si>
  <si>
    <t>oček.skuteč.</t>
  </si>
  <si>
    <t>rozpočet</t>
  </si>
  <si>
    <t>NÁKLADY ORGANIZACE</t>
  </si>
  <si>
    <t>Mzdové náklady - mzdové nákl. (521/1)</t>
  </si>
  <si>
    <t xml:space="preserve">                              - ost.osob. nákl.(521/2)</t>
  </si>
  <si>
    <t>Zákonné  soc. a zdrav. pojištění (524)</t>
  </si>
  <si>
    <t>Zákonné sociální náklady (FKSP - 527)</t>
  </si>
  <si>
    <t>Energie</t>
  </si>
  <si>
    <t>Spotřeba TU a TUV</t>
  </si>
  <si>
    <t>Spotřeba el.energie</t>
  </si>
  <si>
    <t>Spotřeba plynu</t>
  </si>
  <si>
    <t>Vodné a stočné</t>
  </si>
  <si>
    <t>Odpisy - 551</t>
  </si>
  <si>
    <t>Ostatní náklady - 5xx</t>
  </si>
  <si>
    <t>Ostatní služby - 518</t>
  </si>
  <si>
    <t xml:space="preserve">  Náklady celkem</t>
  </si>
  <si>
    <t>VÝNOSY ORGANIZACE</t>
  </si>
  <si>
    <t>Provozní příspěvek</t>
  </si>
  <si>
    <t>Účelově vázané finanční prostředky podléhající vyúčtování</t>
  </si>
  <si>
    <t>z toho:</t>
  </si>
  <si>
    <t>Jiné ostatní výnosy - 6xx</t>
  </si>
  <si>
    <t>Použití FI na opravy a údržbu - 648</t>
  </si>
  <si>
    <t xml:space="preserve">Nekrytí FI </t>
  </si>
  <si>
    <t>Použití fondu odměn - 648</t>
  </si>
  <si>
    <t>Použití rezervního fondu - 648</t>
  </si>
  <si>
    <t>Výsledek hospodaření</t>
  </si>
  <si>
    <t>Použití fondu investic v tis. Kč</t>
  </si>
  <si>
    <t>počáteční stav</t>
  </si>
  <si>
    <t>příjmy - celkem</t>
  </si>
  <si>
    <t>odpisy</t>
  </si>
  <si>
    <t>transferový podíl</t>
  </si>
  <si>
    <t>výdaje - celkem</t>
  </si>
  <si>
    <t>opravy a údržba</t>
  </si>
  <si>
    <t>nekrytí fondu</t>
  </si>
  <si>
    <t>konečný stav</t>
  </si>
  <si>
    <t>Nákup materiálu - 501</t>
  </si>
  <si>
    <t>Potraviny - 501</t>
  </si>
  <si>
    <t>Provozní náklady celkem</t>
  </si>
  <si>
    <t>Rozpočet na rok 2026</t>
  </si>
  <si>
    <t>Tržby stravné žáci - 602</t>
  </si>
  <si>
    <t>Tržby stravné zaměstnanci - 602</t>
  </si>
  <si>
    <t>Tržby cizí strávníci - 602</t>
  </si>
  <si>
    <t>Školní družina - 602</t>
  </si>
  <si>
    <t>Pronájmy (tělocvičny, učebny, aj.) - 603</t>
  </si>
  <si>
    <t>Transferový podíl</t>
  </si>
  <si>
    <t>Provozní výnosy celkem</t>
  </si>
  <si>
    <t>Výnosy celkem</t>
  </si>
  <si>
    <t>oček. skut. 2025</t>
  </si>
  <si>
    <t>plán 2026</t>
  </si>
  <si>
    <t>Pastelkovné - ÚZ 950</t>
  </si>
  <si>
    <t>Náklady k výnosům ze SR na mzdové prostředky (pro pedagogy)</t>
  </si>
  <si>
    <t>OSOBNÍ NÁKLADY CELKEM (pro nepedagogy)</t>
  </si>
  <si>
    <t>Výnosy ze SR na mzdové prostředky (pro pedagogy)</t>
  </si>
  <si>
    <t xml:space="preserve">Neinvestiční dotace z KK, SR, EU </t>
  </si>
  <si>
    <t>Výnosy bez příspěvku:</t>
  </si>
  <si>
    <t>Opravy a údržba - 511</t>
  </si>
  <si>
    <t>Náklady k dotacím  z KK, SR, EU</t>
  </si>
  <si>
    <t>Vyúčtování účelově vázaných fin. prostř. za předcházející rok</t>
  </si>
  <si>
    <t>vybavení školy a ŠJ</t>
  </si>
  <si>
    <t>ONIV</t>
  </si>
  <si>
    <t>Základní škola Karlovy Vary, Krušnohorská 11, příspěvková organizace</t>
  </si>
  <si>
    <t>IČO:  699 79 359</t>
  </si>
  <si>
    <t>Projekt "ŠD, dílny, kabinety, vyb.bezb.příst.-učeb.pom."</t>
  </si>
  <si>
    <t>Jiné sociální náklady (528)</t>
  </si>
  <si>
    <r>
      <t xml:space="preserve">Počet  </t>
    </r>
    <r>
      <rPr>
        <i/>
        <sz val="10"/>
        <rFont val="Calibri"/>
        <family val="2"/>
        <charset val="238"/>
      </rPr>
      <t>ZAMĚSTNANCŮ :</t>
    </r>
    <r>
      <rPr>
        <sz val="10"/>
        <rFont val="Calibri"/>
        <family val="2"/>
        <charset val="238"/>
      </rPr>
      <t xml:space="preserve"> roční prům. přepočtený stav</t>
    </r>
  </si>
  <si>
    <t>úpr.rozpočtu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</si>
</sst>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238"/>
      <scheme val="minor"/>
    </font>
    <font>
      <b/>
      <sz val="14"/>
      <name val="Calibri"/>
      <family val="2"/>
      <charset val="238"/>
    </font>
    <font>
      <b/>
      <sz val="12"/>
      <name val="Calibri"/>
      <family val="2"/>
      <charset val="238"/>
    </font>
    <font>
      <b/>
      <sz val="11"/>
      <name val="Calibri"/>
      <family val="2"/>
      <charset val="238"/>
    </font>
    <font>
      <sz val="10"/>
      <color indexed="8"/>
      <name val="Calibri"/>
      <family val="2"/>
      <charset val="238"/>
    </font>
    <font>
      <sz val="9"/>
      <color indexed="8"/>
      <name val="Calibri"/>
      <family val="2"/>
      <charset val="238"/>
    </font>
    <font>
      <b/>
      <sz val="10"/>
      <name val="Calibri"/>
      <family val="2"/>
      <charset val="238"/>
    </font>
    <font>
      <b/>
      <sz val="10"/>
      <color indexed="8"/>
      <name val="Calibri"/>
      <family val="2"/>
      <charset val="238"/>
    </font>
    <font>
      <sz val="10"/>
      <name val="Arial CE"/>
      <charset val="238"/>
    </font>
    <font>
      <sz val="10"/>
      <name val="Calibri"/>
      <family val="2"/>
      <charset val="238"/>
    </font>
    <font>
      <b/>
      <i/>
      <sz val="10"/>
      <color indexed="8"/>
      <name val="Calibri"/>
      <family val="2"/>
      <charset val="238"/>
    </font>
    <font>
      <i/>
      <sz val="10"/>
      <name val="Calibri"/>
      <family val="2"/>
      <charset val="238"/>
    </font>
    <font>
      <i/>
      <sz val="11"/>
      <color indexed="8"/>
      <name val="Calibri"/>
      <family val="2"/>
      <charset val="238"/>
    </font>
    <font>
      <b/>
      <i/>
      <sz val="10"/>
      <name val="Calibri"/>
      <family val="2"/>
      <charset val="238"/>
    </font>
    <font>
      <i/>
      <sz val="10"/>
      <color indexed="8"/>
      <name val="Calibri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indexed="9"/>
        <bgColor indexed="26"/>
      </patternFill>
    </fill>
    <fill>
      <patternFill patternType="solid">
        <fgColor indexed="22"/>
        <bgColor indexed="31"/>
      </patternFill>
    </fill>
    <fill>
      <patternFill patternType="solid">
        <fgColor theme="4" tint="0.59999389629810485"/>
        <bgColor indexed="41"/>
      </patternFill>
    </fill>
    <fill>
      <patternFill patternType="solid">
        <fgColor theme="9" tint="0.79998168889431442"/>
        <bgColor indexed="27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26"/>
      </patternFill>
    </fill>
    <fill>
      <patternFill patternType="solid">
        <fgColor rgb="FFFFFF00"/>
        <bgColor indexed="34"/>
      </patternFill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</fills>
  <borders count="46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" fillId="0" borderId="0"/>
  </cellStyleXfs>
  <cellXfs count="156">
    <xf numFmtId="0" fontId="0" fillId="0" borderId="0" xfId="0"/>
    <xf numFmtId="0" fontId="0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3" xfId="0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6" fillId="0" borderId="4" xfId="0" applyFont="1" applyFill="1" applyBorder="1" applyAlignment="1">
      <alignment horizontal="center" vertical="center"/>
    </xf>
    <xf numFmtId="0" fontId="9" fillId="0" borderId="6" xfId="1" applyFont="1" applyFill="1" applyBorder="1" applyAlignment="1">
      <alignment vertical="center"/>
    </xf>
    <xf numFmtId="3" fontId="9" fillId="0" borderId="7" xfId="0" applyNumberFormat="1" applyFont="1" applyFill="1" applyBorder="1" applyAlignment="1">
      <alignment vertical="center"/>
    </xf>
    <xf numFmtId="3" fontId="9" fillId="0" borderId="3" xfId="0" applyNumberFormat="1" applyFont="1" applyFill="1" applyBorder="1" applyAlignment="1">
      <alignment vertical="center"/>
    </xf>
    <xf numFmtId="0" fontId="9" fillId="0" borderId="8" xfId="1" applyFont="1" applyFill="1" applyBorder="1" applyAlignment="1">
      <alignment vertical="center"/>
    </xf>
    <xf numFmtId="0" fontId="9" fillId="0" borderId="9" xfId="1" applyFont="1" applyFill="1" applyBorder="1" applyAlignment="1">
      <alignment vertical="center"/>
    </xf>
    <xf numFmtId="3" fontId="9" fillId="0" borderId="10" xfId="0" applyNumberFormat="1" applyFont="1" applyFill="1" applyBorder="1" applyAlignment="1">
      <alignment vertical="center"/>
    </xf>
    <xf numFmtId="3" fontId="9" fillId="0" borderId="11" xfId="0" applyNumberFormat="1" applyFont="1" applyFill="1" applyBorder="1" applyAlignment="1">
      <alignment vertical="center"/>
    </xf>
    <xf numFmtId="3" fontId="6" fillId="2" borderId="16" xfId="0" applyNumberFormat="1" applyFont="1" applyFill="1" applyBorder="1" applyAlignment="1">
      <alignment vertical="center"/>
    </xf>
    <xf numFmtId="3" fontId="4" fillId="3" borderId="19" xfId="0" applyNumberFormat="1" applyFont="1" applyFill="1" applyBorder="1" applyAlignment="1">
      <alignment vertical="center"/>
    </xf>
    <xf numFmtId="3" fontId="4" fillId="0" borderId="10" xfId="0" applyNumberFormat="1" applyFont="1" applyFill="1" applyBorder="1" applyAlignment="1">
      <alignment vertical="center"/>
    </xf>
    <xf numFmtId="0" fontId="4" fillId="0" borderId="20" xfId="0" applyFont="1" applyBorder="1" applyAlignment="1">
      <alignment vertical="center"/>
    </xf>
    <xf numFmtId="0" fontId="9" fillId="0" borderId="8" xfId="1" applyFont="1" applyBorder="1" applyAlignment="1">
      <alignment vertical="center"/>
    </xf>
    <xf numFmtId="0" fontId="9" fillId="0" borderId="9" xfId="1" applyFont="1" applyBorder="1" applyAlignment="1">
      <alignment vertical="center"/>
    </xf>
    <xf numFmtId="0" fontId="9" fillId="0" borderId="12" xfId="1" applyFont="1" applyBorder="1" applyAlignment="1">
      <alignment vertical="center"/>
    </xf>
    <xf numFmtId="0" fontId="9" fillId="0" borderId="13" xfId="1" applyFont="1" applyBorder="1" applyAlignment="1">
      <alignment vertical="center"/>
    </xf>
    <xf numFmtId="3" fontId="4" fillId="0" borderId="11" xfId="0" applyNumberFormat="1" applyFont="1" applyFill="1" applyBorder="1" applyAlignment="1">
      <alignment vertical="center"/>
    </xf>
    <xf numFmtId="0" fontId="10" fillId="0" borderId="14" xfId="0" applyFont="1" applyFill="1" applyBorder="1" applyAlignment="1">
      <alignment vertical="center"/>
    </xf>
    <xf numFmtId="0" fontId="10" fillId="0" borderId="21" xfId="0" applyFont="1" applyFill="1" applyBorder="1" applyAlignment="1">
      <alignment vertical="center"/>
    </xf>
    <xf numFmtId="3" fontId="7" fillId="0" borderId="16" xfId="0" applyNumberFormat="1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6" fillId="2" borderId="5" xfId="0" applyFont="1" applyFill="1" applyBorder="1" applyAlignment="1">
      <alignment vertical="center"/>
    </xf>
    <xf numFmtId="0" fontId="6" fillId="2" borderId="17" xfId="0" applyFont="1" applyFill="1" applyBorder="1" applyAlignment="1">
      <alignment vertical="center"/>
    </xf>
    <xf numFmtId="3" fontId="6" fillId="2" borderId="22" xfId="0" applyNumberFormat="1" applyFont="1" applyFill="1" applyBorder="1" applyAlignment="1">
      <alignment vertical="center"/>
    </xf>
    <xf numFmtId="3" fontId="6" fillId="2" borderId="23" xfId="0" applyNumberFormat="1" applyFont="1" applyFill="1" applyBorder="1" applyAlignment="1">
      <alignment vertical="center"/>
    </xf>
    <xf numFmtId="0" fontId="6" fillId="2" borderId="24" xfId="0" applyFont="1" applyFill="1" applyBorder="1" applyAlignment="1">
      <alignment vertical="center"/>
    </xf>
    <xf numFmtId="0" fontId="6" fillId="2" borderId="25" xfId="0" applyFont="1" applyFill="1" applyBorder="1" applyAlignment="1">
      <alignment vertical="center"/>
    </xf>
    <xf numFmtId="3" fontId="6" fillId="2" borderId="26" xfId="0" applyNumberFormat="1" applyFont="1" applyFill="1" applyBorder="1" applyAlignment="1">
      <alignment vertical="center"/>
    </xf>
    <xf numFmtId="3" fontId="6" fillId="2" borderId="27" xfId="0" applyNumberFormat="1" applyFont="1" applyFill="1" applyBorder="1" applyAlignment="1">
      <alignment vertical="center"/>
    </xf>
    <xf numFmtId="3" fontId="6" fillId="0" borderId="19" xfId="0" applyNumberFormat="1" applyFont="1" applyFill="1" applyBorder="1" applyAlignment="1">
      <alignment vertical="center"/>
    </xf>
    <xf numFmtId="3" fontId="6" fillId="0" borderId="29" xfId="0" applyNumberFormat="1" applyFont="1" applyFill="1" applyBorder="1" applyAlignment="1">
      <alignment vertical="center"/>
    </xf>
    <xf numFmtId="0" fontId="6" fillId="0" borderId="20" xfId="0" applyFont="1" applyFill="1" applyBorder="1" applyAlignment="1">
      <alignment vertical="center"/>
    </xf>
    <xf numFmtId="0" fontId="11" fillId="0" borderId="8" xfId="0" applyFont="1" applyFill="1" applyBorder="1" applyAlignment="1">
      <alignment horizontal="left" vertical="center"/>
    </xf>
    <xf numFmtId="0" fontId="11" fillId="0" borderId="9" xfId="0" applyFont="1" applyFill="1" applyBorder="1" applyAlignment="1">
      <alignment horizontal="left" vertical="center"/>
    </xf>
    <xf numFmtId="0" fontId="12" fillId="4" borderId="9" xfId="0" applyFont="1" applyFill="1" applyBorder="1" applyAlignment="1">
      <alignment horizontal="left" vertical="center"/>
    </xf>
    <xf numFmtId="0" fontId="12" fillId="4" borderId="29" xfId="0" applyFont="1" applyFill="1" applyBorder="1" applyAlignment="1">
      <alignment horizontal="left" vertical="center"/>
    </xf>
    <xf numFmtId="0" fontId="9" fillId="0" borderId="20" xfId="1" applyFont="1" applyFill="1" applyBorder="1" applyAlignment="1">
      <alignment vertical="center"/>
    </xf>
    <xf numFmtId="3" fontId="4" fillId="0" borderId="30" xfId="0" applyNumberFormat="1" applyFont="1" applyFill="1" applyBorder="1" applyAlignment="1">
      <alignment vertical="center"/>
    </xf>
    <xf numFmtId="3" fontId="4" fillId="3" borderId="31" xfId="0" applyNumberFormat="1" applyFont="1" applyFill="1" applyBorder="1" applyAlignment="1">
      <alignment vertical="center"/>
    </xf>
    <xf numFmtId="3" fontId="4" fillId="3" borderId="11" xfId="0" applyNumberFormat="1" applyFont="1" applyFill="1" applyBorder="1" applyAlignment="1">
      <alignment vertical="center"/>
    </xf>
    <xf numFmtId="0" fontId="9" fillId="3" borderId="12" xfId="1" applyFont="1" applyFill="1" applyBorder="1" applyAlignment="1">
      <alignment vertical="center"/>
    </xf>
    <xf numFmtId="0" fontId="9" fillId="3" borderId="28" xfId="1" applyFont="1" applyFill="1" applyBorder="1" applyAlignment="1">
      <alignment vertical="center"/>
    </xf>
    <xf numFmtId="0" fontId="13" fillId="0" borderId="21" xfId="1" applyFont="1" applyFill="1" applyBorder="1"/>
    <xf numFmtId="3" fontId="7" fillId="0" borderId="32" xfId="0" applyNumberFormat="1" applyFont="1" applyFill="1" applyBorder="1" applyAlignment="1">
      <alignment vertical="center"/>
    </xf>
    <xf numFmtId="3" fontId="7" fillId="0" borderId="1" xfId="0" applyNumberFormat="1" applyFont="1" applyFill="1" applyBorder="1" applyAlignment="1">
      <alignment vertical="center"/>
    </xf>
    <xf numFmtId="0" fontId="13" fillId="0" borderId="14" xfId="1" applyFont="1" applyBorder="1" applyAlignment="1">
      <alignment vertical="center"/>
    </xf>
    <xf numFmtId="0" fontId="13" fillId="0" borderId="21" xfId="1" applyFont="1" applyBorder="1" applyAlignment="1">
      <alignment vertical="center"/>
    </xf>
    <xf numFmtId="3" fontId="7" fillId="3" borderId="16" xfId="0" applyNumberFormat="1" applyFont="1" applyFill="1" applyBorder="1" applyAlignment="1">
      <alignment vertical="center"/>
    </xf>
    <xf numFmtId="3" fontId="7" fillId="3" borderId="1" xfId="0" applyNumberFormat="1" applyFont="1" applyFill="1" applyBorder="1" applyAlignment="1">
      <alignment vertical="center"/>
    </xf>
    <xf numFmtId="0" fontId="6" fillId="2" borderId="14" xfId="0" applyFont="1" applyFill="1" applyBorder="1" applyAlignment="1">
      <alignment vertical="center"/>
    </xf>
    <xf numFmtId="0" fontId="6" fillId="2" borderId="21" xfId="0" applyFont="1" applyFill="1" applyBorder="1" applyAlignment="1">
      <alignment vertical="center"/>
    </xf>
    <xf numFmtId="3" fontId="6" fillId="2" borderId="1" xfId="0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3" fontId="6" fillId="0" borderId="0" xfId="0" applyNumberFormat="1" applyFont="1" applyFill="1" applyBorder="1" applyAlignment="1">
      <alignment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6" fillId="3" borderId="33" xfId="0" applyFont="1" applyFill="1" applyBorder="1" applyAlignment="1">
      <alignment vertical="center"/>
    </xf>
    <xf numFmtId="0" fontId="6" fillId="3" borderId="2" xfId="0" applyFont="1" applyFill="1" applyBorder="1" applyAlignment="1">
      <alignment vertical="center"/>
    </xf>
    <xf numFmtId="3" fontId="6" fillId="0" borderId="4" xfId="0" applyNumberFormat="1" applyFont="1" applyFill="1" applyBorder="1" applyAlignment="1">
      <alignment horizontal="right" vertical="center"/>
    </xf>
    <xf numFmtId="0" fontId="11" fillId="3" borderId="34" xfId="0" applyFont="1" applyFill="1" applyBorder="1" applyAlignment="1">
      <alignment vertical="center"/>
    </xf>
    <xf numFmtId="0" fontId="11" fillId="3" borderId="35" xfId="0" applyFont="1" applyFill="1" applyBorder="1" applyAlignment="1">
      <alignment vertical="center"/>
    </xf>
    <xf numFmtId="3" fontId="9" fillId="3" borderId="36" xfId="0" applyNumberFormat="1" applyFont="1" applyFill="1" applyBorder="1" applyAlignment="1">
      <alignment horizontal="right" vertical="center"/>
    </xf>
    <xf numFmtId="0" fontId="4" fillId="3" borderId="8" xfId="0" applyFont="1" applyFill="1" applyBorder="1" applyAlignment="1">
      <alignment horizontal="left" vertical="center" indent="1"/>
    </xf>
    <xf numFmtId="0" fontId="4" fillId="3" borderId="9" xfId="0" applyFont="1" applyFill="1" applyBorder="1" applyAlignment="1">
      <alignment horizontal="left" vertical="center" indent="1"/>
    </xf>
    <xf numFmtId="3" fontId="9" fillId="3" borderId="10" xfId="0" applyNumberFormat="1" applyFont="1" applyFill="1" applyBorder="1" applyAlignment="1">
      <alignment horizontal="right" vertical="center"/>
    </xf>
    <xf numFmtId="0" fontId="14" fillId="3" borderId="8" xfId="0" applyFont="1" applyFill="1" applyBorder="1" applyAlignment="1">
      <alignment vertical="center"/>
    </xf>
    <xf numFmtId="0" fontId="14" fillId="3" borderId="9" xfId="0" applyFont="1" applyFill="1" applyBorder="1" applyAlignment="1">
      <alignment vertical="center"/>
    </xf>
    <xf numFmtId="0" fontId="4" fillId="3" borderId="12" xfId="0" applyFont="1" applyFill="1" applyBorder="1" applyAlignment="1">
      <alignment horizontal="left" vertical="center" indent="1"/>
    </xf>
    <xf numFmtId="0" fontId="4" fillId="3" borderId="13" xfId="0" applyFont="1" applyFill="1" applyBorder="1" applyAlignment="1">
      <alignment horizontal="left" vertical="center" indent="1"/>
    </xf>
    <xf numFmtId="3" fontId="4" fillId="3" borderId="11" xfId="0" applyNumberFormat="1" applyFont="1" applyFill="1" applyBorder="1" applyAlignment="1">
      <alignment horizontal="right" vertical="center"/>
    </xf>
    <xf numFmtId="0" fontId="6" fillId="3" borderId="14" xfId="0" applyFont="1" applyFill="1" applyBorder="1" applyAlignment="1">
      <alignment vertical="center"/>
    </xf>
    <xf numFmtId="0" fontId="6" fillId="3" borderId="15" xfId="0" applyFont="1" applyFill="1" applyBorder="1" applyAlignment="1">
      <alignment vertical="center"/>
    </xf>
    <xf numFmtId="3" fontId="7" fillId="0" borderId="16" xfId="0" applyNumberFormat="1" applyFont="1" applyBorder="1" applyAlignment="1">
      <alignment horizontal="right" vertical="center"/>
    </xf>
    <xf numFmtId="0" fontId="9" fillId="5" borderId="8" xfId="1" applyFont="1" applyFill="1" applyBorder="1"/>
    <xf numFmtId="0" fontId="9" fillId="5" borderId="9" xfId="1" applyFont="1" applyFill="1" applyBorder="1"/>
    <xf numFmtId="3" fontId="4" fillId="5" borderId="10" xfId="0" applyNumberFormat="1" applyFont="1" applyFill="1" applyBorder="1" applyAlignment="1">
      <alignment vertical="center"/>
    </xf>
    <xf numFmtId="0" fontId="9" fillId="5" borderId="8" xfId="0" applyFont="1" applyFill="1" applyBorder="1" applyAlignment="1">
      <alignment horizontal="left" vertical="center" indent="1"/>
    </xf>
    <xf numFmtId="0" fontId="9" fillId="5" borderId="9" xfId="0" applyFont="1" applyFill="1" applyBorder="1" applyAlignment="1">
      <alignment horizontal="left" vertical="center" indent="1"/>
    </xf>
    <xf numFmtId="3" fontId="9" fillId="5" borderId="10" xfId="0" applyNumberFormat="1" applyFont="1" applyFill="1" applyBorder="1" applyAlignment="1">
      <alignment horizontal="right" vertical="center"/>
    </xf>
    <xf numFmtId="0" fontId="4" fillId="6" borderId="8" xfId="0" applyFont="1" applyFill="1" applyBorder="1" applyAlignment="1">
      <alignment horizontal="left" vertical="center" indent="1"/>
    </xf>
    <xf numFmtId="0" fontId="4" fillId="6" borderId="9" xfId="0" applyFont="1" applyFill="1" applyBorder="1" applyAlignment="1">
      <alignment horizontal="left" vertical="center" indent="1"/>
    </xf>
    <xf numFmtId="3" fontId="4" fillId="6" borderId="10" xfId="0" applyNumberFormat="1" applyFont="1" applyFill="1" applyBorder="1" applyAlignment="1">
      <alignment horizontal="right" vertical="center"/>
    </xf>
    <xf numFmtId="0" fontId="4" fillId="0" borderId="34" xfId="0" applyFont="1" applyBorder="1" applyAlignment="1">
      <alignment vertical="center"/>
    </xf>
    <xf numFmtId="0" fontId="4" fillId="0" borderId="35" xfId="0" applyFont="1" applyBorder="1" applyAlignment="1">
      <alignment vertical="center"/>
    </xf>
    <xf numFmtId="3" fontId="4" fillId="0" borderId="36" xfId="0" applyNumberFormat="1" applyFont="1" applyFill="1" applyBorder="1" applyAlignment="1">
      <alignment vertical="center"/>
    </xf>
    <xf numFmtId="0" fontId="6" fillId="0" borderId="37" xfId="0" applyFont="1" applyFill="1" applyBorder="1" applyAlignment="1">
      <alignment horizontal="center" vertical="center"/>
    </xf>
    <xf numFmtId="0" fontId="6" fillId="0" borderId="38" xfId="0" applyFont="1" applyFill="1" applyBorder="1" applyAlignment="1">
      <alignment horizontal="center" vertical="center"/>
    </xf>
    <xf numFmtId="0" fontId="9" fillId="7" borderId="24" xfId="1" applyFont="1" applyFill="1" applyBorder="1" applyAlignment="1">
      <alignment vertical="center"/>
    </xf>
    <xf numFmtId="3" fontId="4" fillId="7" borderId="4" xfId="0" applyNumberFormat="1" applyFont="1" applyFill="1" applyBorder="1" applyAlignment="1">
      <alignment vertical="center"/>
    </xf>
    <xf numFmtId="3" fontId="4" fillId="7" borderId="39" xfId="0" applyNumberFormat="1" applyFont="1" applyFill="1" applyBorder="1" applyAlignment="1">
      <alignment vertical="center"/>
    </xf>
    <xf numFmtId="0" fontId="9" fillId="0" borderId="15" xfId="1" applyFont="1" applyBorder="1" applyAlignment="1">
      <alignment vertical="center"/>
    </xf>
    <xf numFmtId="3" fontId="4" fillId="0" borderId="16" xfId="0" applyNumberFormat="1" applyFont="1" applyFill="1" applyBorder="1" applyAlignment="1">
      <alignment vertical="center"/>
    </xf>
    <xf numFmtId="0" fontId="6" fillId="0" borderId="14" xfId="1" applyFont="1" applyBorder="1" applyAlignment="1">
      <alignment vertical="center"/>
    </xf>
    <xf numFmtId="0" fontId="6" fillId="2" borderId="8" xfId="0" applyFont="1" applyFill="1" applyBorder="1" applyAlignment="1">
      <alignment vertical="center"/>
    </xf>
    <xf numFmtId="0" fontId="6" fillId="2" borderId="20" xfId="0" applyFont="1" applyFill="1" applyBorder="1" applyAlignment="1">
      <alignment vertical="center"/>
    </xf>
    <xf numFmtId="0" fontId="9" fillId="7" borderId="8" xfId="0" applyFont="1" applyFill="1" applyBorder="1" applyAlignment="1">
      <alignment horizontal="left" vertical="center"/>
    </xf>
    <xf numFmtId="0" fontId="9" fillId="7" borderId="20" xfId="0" applyFont="1" applyFill="1" applyBorder="1" applyAlignment="1">
      <alignment horizontal="left" vertical="center"/>
    </xf>
    <xf numFmtId="3" fontId="4" fillId="7" borderId="30" xfId="0" applyNumberFormat="1" applyFont="1" applyFill="1" applyBorder="1" applyAlignment="1">
      <alignment vertical="center"/>
    </xf>
    <xf numFmtId="3" fontId="4" fillId="7" borderId="10" xfId="0" applyNumberFormat="1" applyFont="1" applyFill="1" applyBorder="1" applyAlignment="1">
      <alignment vertical="center"/>
    </xf>
    <xf numFmtId="0" fontId="9" fillId="8" borderId="8" xfId="1" applyFont="1" applyFill="1" applyBorder="1" applyAlignment="1">
      <alignment vertical="center"/>
    </xf>
    <xf numFmtId="0" fontId="9" fillId="8" borderId="20" xfId="1" applyFont="1" applyFill="1" applyBorder="1" applyAlignment="1">
      <alignment vertical="center"/>
    </xf>
    <xf numFmtId="3" fontId="4" fillId="8" borderId="31" xfId="0" applyNumberFormat="1" applyFont="1" applyFill="1" applyBorder="1" applyAlignment="1">
      <alignment vertical="center"/>
    </xf>
    <xf numFmtId="3" fontId="4" fillId="8" borderId="11" xfId="0" applyNumberFormat="1" applyFont="1" applyFill="1" applyBorder="1" applyAlignment="1">
      <alignment vertical="center"/>
    </xf>
    <xf numFmtId="0" fontId="6" fillId="0" borderId="14" xfId="1" applyFont="1" applyFill="1" applyBorder="1"/>
    <xf numFmtId="0" fontId="9" fillId="7" borderId="14" xfId="1" applyFont="1" applyFill="1" applyBorder="1"/>
    <xf numFmtId="3" fontId="7" fillId="7" borderId="32" xfId="0" applyNumberFormat="1" applyFont="1" applyFill="1" applyBorder="1" applyAlignment="1">
      <alignment vertical="center"/>
    </xf>
    <xf numFmtId="3" fontId="7" fillId="7" borderId="1" xfId="0" applyNumberFormat="1" applyFont="1" applyFill="1" applyBorder="1" applyAlignment="1">
      <alignment vertical="center"/>
    </xf>
    <xf numFmtId="0" fontId="0" fillId="0" borderId="0" xfId="0" applyFill="1"/>
    <xf numFmtId="3" fontId="6" fillId="2" borderId="19" xfId="0" applyNumberFormat="1" applyFont="1" applyFill="1" applyBorder="1" applyAlignment="1">
      <alignment vertical="center"/>
    </xf>
    <xf numFmtId="3" fontId="6" fillId="2" borderId="29" xfId="0" applyNumberFormat="1" applyFont="1" applyFill="1" applyBorder="1" applyAlignment="1">
      <alignment vertical="center"/>
    </xf>
    <xf numFmtId="0" fontId="9" fillId="0" borderId="5" xfId="1" applyFont="1" applyFill="1" applyBorder="1" applyAlignment="1">
      <alignment vertical="center"/>
    </xf>
    <xf numFmtId="0" fontId="9" fillId="0" borderId="12" xfId="1" applyFont="1" applyFill="1" applyBorder="1" applyAlignment="1">
      <alignment vertical="center"/>
    </xf>
    <xf numFmtId="0" fontId="9" fillId="7" borderId="0" xfId="1" applyFont="1" applyFill="1" applyBorder="1" applyAlignment="1">
      <alignment vertical="center"/>
    </xf>
    <xf numFmtId="0" fontId="4" fillId="0" borderId="8" xfId="0" applyFont="1" applyFill="1" applyBorder="1" applyAlignment="1">
      <alignment vertical="center"/>
    </xf>
    <xf numFmtId="0" fontId="6" fillId="0" borderId="8" xfId="0" applyFont="1" applyFill="1" applyBorder="1" applyAlignment="1">
      <alignment vertical="center"/>
    </xf>
    <xf numFmtId="0" fontId="6" fillId="9" borderId="8" xfId="0" applyFont="1" applyFill="1" applyBorder="1" applyAlignment="1">
      <alignment vertical="center"/>
    </xf>
    <xf numFmtId="0" fontId="6" fillId="9" borderId="20" xfId="0" applyFont="1" applyFill="1" applyBorder="1" applyAlignment="1">
      <alignment vertical="center"/>
    </xf>
    <xf numFmtId="0" fontId="13" fillId="7" borderId="21" xfId="1" applyFont="1" applyFill="1" applyBorder="1"/>
    <xf numFmtId="0" fontId="6" fillId="10" borderId="14" xfId="1" applyFont="1" applyFill="1" applyBorder="1" applyAlignment="1">
      <alignment vertical="center"/>
    </xf>
    <xf numFmtId="0" fontId="6" fillId="10" borderId="15" xfId="1" applyFont="1" applyFill="1" applyBorder="1" applyAlignment="1">
      <alignment vertical="center"/>
    </xf>
    <xf numFmtId="0" fontId="4" fillId="3" borderId="0" xfId="0" applyFont="1" applyFill="1" applyBorder="1" applyAlignment="1">
      <alignment horizontal="left" vertical="center" indent="1"/>
    </xf>
    <xf numFmtId="0" fontId="9" fillId="3" borderId="8" xfId="1" applyFont="1" applyFill="1" applyBorder="1" applyAlignment="1">
      <alignment vertical="center"/>
    </xf>
    <xf numFmtId="0" fontId="9" fillId="3" borderId="20" xfId="1" applyFont="1" applyFill="1" applyBorder="1" applyAlignment="1">
      <alignment vertical="center"/>
    </xf>
    <xf numFmtId="3" fontId="4" fillId="3" borderId="30" xfId="0" applyNumberFormat="1" applyFont="1" applyFill="1" applyBorder="1" applyAlignment="1">
      <alignment vertical="center"/>
    </xf>
    <xf numFmtId="3" fontId="4" fillId="3" borderId="10" xfId="0" applyNumberFormat="1" applyFont="1" applyFill="1" applyBorder="1" applyAlignment="1">
      <alignment vertical="center"/>
    </xf>
    <xf numFmtId="0" fontId="4" fillId="3" borderId="40" xfId="0" applyFont="1" applyFill="1" applyBorder="1" applyAlignment="1">
      <alignment horizontal="left" vertical="center" indent="1"/>
    </xf>
    <xf numFmtId="3" fontId="6" fillId="2" borderId="10" xfId="0" applyNumberFormat="1" applyFont="1" applyFill="1" applyBorder="1" applyAlignment="1">
      <alignment vertical="center"/>
    </xf>
    <xf numFmtId="0" fontId="6" fillId="10" borderId="12" xfId="0" applyFont="1" applyFill="1" applyBorder="1" applyAlignment="1">
      <alignment vertical="center"/>
    </xf>
    <xf numFmtId="0" fontId="6" fillId="10" borderId="28" xfId="0" applyFont="1" applyFill="1" applyBorder="1" applyAlignment="1">
      <alignment vertical="center"/>
    </xf>
    <xf numFmtId="3" fontId="6" fillId="10" borderId="19" xfId="0" applyNumberFormat="1" applyFont="1" applyFill="1" applyBorder="1" applyAlignment="1">
      <alignment vertical="center"/>
    </xf>
    <xf numFmtId="3" fontId="6" fillId="10" borderId="29" xfId="0" applyNumberFormat="1" applyFont="1" applyFill="1" applyBorder="1" applyAlignment="1">
      <alignment vertical="center"/>
    </xf>
    <xf numFmtId="3" fontId="0" fillId="0" borderId="0" xfId="0" applyNumberFormat="1"/>
    <xf numFmtId="0" fontId="4" fillId="0" borderId="41" xfId="0" applyFont="1" applyBorder="1" applyAlignment="1">
      <alignment vertical="center"/>
    </xf>
    <xf numFmtId="0" fontId="9" fillId="11" borderId="42" xfId="1" applyFont="1" applyFill="1" applyBorder="1" applyAlignment="1">
      <alignment vertical="center"/>
    </xf>
    <xf numFmtId="4" fontId="9" fillId="11" borderId="43" xfId="1" applyNumberFormat="1" applyFont="1" applyFill="1" applyBorder="1" applyAlignment="1">
      <alignment horizontal="center" vertical="center"/>
    </xf>
    <xf numFmtId="3" fontId="9" fillId="11" borderId="44" xfId="1" applyNumberFormat="1" applyFont="1" applyFill="1" applyBorder="1" applyAlignment="1">
      <alignment horizontal="center" vertical="center"/>
    </xf>
    <xf numFmtId="4" fontId="9" fillId="11" borderId="45" xfId="1" applyNumberFormat="1" applyFont="1" applyFill="1" applyBorder="1" applyAlignment="1">
      <alignment horizontal="center" vertical="center"/>
    </xf>
    <xf numFmtId="3" fontId="9" fillId="0" borderId="0" xfId="0" applyNumberFormat="1" applyFont="1" applyFill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right" vertical="center"/>
    </xf>
    <xf numFmtId="0" fontId="4" fillId="0" borderId="18" xfId="0" applyFont="1" applyBorder="1" applyAlignment="1">
      <alignment horizontal="left" vertical="center"/>
    </xf>
    <xf numFmtId="0" fontId="5" fillId="0" borderId="0" xfId="0" applyFont="1" applyBorder="1" applyAlignment="1">
      <alignment horizontal="right" vertical="center"/>
    </xf>
    <xf numFmtId="3" fontId="6" fillId="0" borderId="0" xfId="0" applyNumberFormat="1" applyFont="1" applyFill="1" applyBorder="1" applyAlignment="1">
      <alignment horizontal="right" vertical="center"/>
    </xf>
    <xf numFmtId="3" fontId="4" fillId="3" borderId="0" xfId="0" applyNumberFormat="1" applyFont="1" applyFill="1" applyBorder="1" applyAlignment="1">
      <alignment horizontal="right" vertical="center"/>
    </xf>
    <xf numFmtId="3" fontId="7" fillId="0" borderId="0" xfId="0" applyNumberFormat="1" applyFont="1" applyBorder="1" applyAlignment="1">
      <alignment horizontal="right" vertical="center"/>
    </xf>
    <xf numFmtId="0" fontId="4" fillId="0" borderId="0" xfId="0" applyFont="1" applyFill="1" applyBorder="1" applyAlignment="1">
      <alignment horizontal="center" vertical="center"/>
    </xf>
    <xf numFmtId="3" fontId="9" fillId="0" borderId="0" xfId="0" applyNumberFormat="1" applyFont="1" applyFill="1" applyBorder="1" applyAlignment="1">
      <alignment horizontal="right" vertical="center"/>
    </xf>
    <xf numFmtId="3" fontId="4" fillId="0" borderId="0" xfId="0" applyNumberFormat="1" applyFont="1" applyFill="1" applyBorder="1" applyAlignment="1">
      <alignment horizontal="right" vertical="center"/>
    </xf>
  </cellXfs>
  <cellStyles count="2">
    <cellStyle name="Normální" xfId="0" builtinId="0"/>
    <cellStyle name="normální 2" xfId="1"/>
  </cellStyles>
  <dxfs count="0"/>
  <tableStyles count="0" defaultTableStyle="TableStyleMedium2" defaultPivotStyle="PivotStyleLight16"/>
  <colors>
    <mruColors>
      <color rgb="FFCCFF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1"/>
  <sheetViews>
    <sheetView tabSelected="1" topLeftCell="A46" workbookViewId="0">
      <selection activeCell="I59" sqref="I59"/>
    </sheetView>
  </sheetViews>
  <sheetFormatPr defaultRowHeight="15" x14ac:dyDescent="0.25"/>
  <cols>
    <col min="1" max="1" width="34.42578125" customWidth="1"/>
    <col min="2" max="2" width="15.5703125" customWidth="1"/>
    <col min="3" max="3" width="13.42578125" customWidth="1"/>
    <col min="4" max="4" width="10.42578125" bestFit="1" customWidth="1"/>
    <col min="5" max="5" width="10.42578125" customWidth="1"/>
    <col min="6" max="6" width="13.28515625" bestFit="1" customWidth="1"/>
    <col min="7" max="7" width="11.42578125" customWidth="1"/>
    <col min="8" max="8" width="9.85546875" bestFit="1" customWidth="1"/>
    <col min="10" max="10" width="9.85546875" bestFit="1" customWidth="1"/>
  </cols>
  <sheetData>
    <row r="1" spans="1:7" ht="19.5" thickBot="1" x14ac:dyDescent="0.3">
      <c r="A1" s="145" t="s">
        <v>39</v>
      </c>
      <c r="B1" s="145"/>
      <c r="C1" s="145"/>
      <c r="D1" s="145"/>
      <c r="E1" s="145"/>
      <c r="F1" s="145"/>
    </row>
    <row r="2" spans="1:7" ht="15.75" thickBot="1" x14ac:dyDescent="0.3">
      <c r="A2" s="1"/>
      <c r="B2" s="1"/>
    </row>
    <row r="3" spans="1:7" ht="16.5" thickBot="1" x14ac:dyDescent="0.3">
      <c r="A3" s="146" t="s">
        <v>61</v>
      </c>
      <c r="B3" s="146"/>
      <c r="C3" s="146"/>
      <c r="D3" s="146"/>
      <c r="E3" s="146"/>
      <c r="F3" s="146"/>
    </row>
    <row r="4" spans="1:7" x14ac:dyDescent="0.25">
      <c r="A4" s="2" t="s">
        <v>62</v>
      </c>
      <c r="B4" s="2"/>
    </row>
    <row r="5" spans="1:7" ht="15.75" thickBot="1" x14ac:dyDescent="0.3">
      <c r="A5" s="3"/>
      <c r="B5" s="3"/>
      <c r="C5" s="147"/>
      <c r="D5" s="147"/>
      <c r="E5" s="149"/>
    </row>
    <row r="6" spans="1:7" x14ac:dyDescent="0.25">
      <c r="A6" s="3"/>
      <c r="B6" s="3"/>
      <c r="C6" s="92" t="s">
        <v>0</v>
      </c>
      <c r="D6" s="4" t="s">
        <v>1</v>
      </c>
      <c r="E6" s="4" t="s">
        <v>2</v>
      </c>
      <c r="F6" s="4" t="s">
        <v>66</v>
      </c>
    </row>
    <row r="7" spans="1:7" ht="15.75" thickBot="1" x14ac:dyDescent="0.3">
      <c r="A7" s="5" t="s">
        <v>3</v>
      </c>
      <c r="B7" s="5"/>
      <c r="C7" s="93">
        <v>2024</v>
      </c>
      <c r="D7" s="6">
        <v>2025</v>
      </c>
      <c r="E7" s="6">
        <v>2026</v>
      </c>
      <c r="F7" s="6">
        <v>2026</v>
      </c>
    </row>
    <row r="8" spans="1:7" x14ac:dyDescent="0.25">
      <c r="A8" s="117" t="s">
        <v>4</v>
      </c>
      <c r="B8" s="7"/>
      <c r="C8" s="8">
        <v>3244000</v>
      </c>
      <c r="D8" s="9">
        <v>3200000</v>
      </c>
      <c r="E8" s="9">
        <v>9469000</v>
      </c>
      <c r="F8" s="9">
        <v>9911000</v>
      </c>
      <c r="G8" s="144"/>
    </row>
    <row r="9" spans="1:7" x14ac:dyDescent="0.25">
      <c r="A9" s="10" t="s">
        <v>5</v>
      </c>
      <c r="B9" s="11"/>
      <c r="C9" s="12">
        <v>0</v>
      </c>
      <c r="D9" s="13">
        <v>0</v>
      </c>
      <c r="E9" s="13">
        <v>1390000</v>
      </c>
      <c r="F9" s="13">
        <v>1395000</v>
      </c>
      <c r="G9" s="144"/>
    </row>
    <row r="10" spans="1:7" x14ac:dyDescent="0.25">
      <c r="A10" s="10" t="s">
        <v>6</v>
      </c>
      <c r="B10" s="11"/>
      <c r="C10" s="12">
        <v>0</v>
      </c>
      <c r="D10" s="13">
        <v>0</v>
      </c>
      <c r="E10" s="13">
        <v>3543000</v>
      </c>
      <c r="F10" s="13">
        <v>3692000</v>
      </c>
      <c r="G10" s="144"/>
    </row>
    <row r="11" spans="1:7" ht="15.75" thickBot="1" x14ac:dyDescent="0.3">
      <c r="A11" s="10" t="s">
        <v>7</v>
      </c>
      <c r="B11" s="11"/>
      <c r="C11" s="12">
        <v>0</v>
      </c>
      <c r="D11" s="13">
        <v>0</v>
      </c>
      <c r="E11" s="13">
        <v>105000</v>
      </c>
      <c r="F11" s="13">
        <v>108000</v>
      </c>
      <c r="G11" s="144"/>
    </row>
    <row r="12" spans="1:7" ht="15.75" thickBot="1" x14ac:dyDescent="0.3">
      <c r="A12" s="125" t="s">
        <v>52</v>
      </c>
      <c r="B12" s="126"/>
      <c r="C12" s="14">
        <f>SUM(C8:C11)</f>
        <v>3244000</v>
      </c>
      <c r="D12" s="14">
        <f>SUM(D8:D11)</f>
        <v>3200000</v>
      </c>
      <c r="E12" s="14">
        <f>SUM(E8:E11)</f>
        <v>14507000</v>
      </c>
      <c r="F12" s="14">
        <f>SUM(F8:F11)</f>
        <v>15106000</v>
      </c>
      <c r="G12" s="138"/>
    </row>
    <row r="13" spans="1:7" x14ac:dyDescent="0.25">
      <c r="A13" s="117" t="s">
        <v>64</v>
      </c>
      <c r="B13" s="7"/>
      <c r="C13" s="8">
        <v>0</v>
      </c>
      <c r="D13" s="8">
        <v>0</v>
      </c>
      <c r="E13" s="8">
        <v>44000</v>
      </c>
      <c r="F13" s="8">
        <v>46000</v>
      </c>
      <c r="G13" s="144"/>
    </row>
    <row r="14" spans="1:7" x14ac:dyDescent="0.25">
      <c r="A14" s="89" t="s">
        <v>36</v>
      </c>
      <c r="B14" s="139"/>
      <c r="C14" s="91">
        <v>1431000</v>
      </c>
      <c r="D14" s="91">
        <v>1350000</v>
      </c>
      <c r="E14" s="91">
        <v>1528000</v>
      </c>
      <c r="F14" s="91">
        <v>1528000</v>
      </c>
    </row>
    <row r="15" spans="1:7" x14ac:dyDescent="0.25">
      <c r="A15" s="89" t="s">
        <v>37</v>
      </c>
      <c r="B15" s="90"/>
      <c r="C15" s="91">
        <v>3743000</v>
      </c>
      <c r="D15" s="91">
        <v>3600000</v>
      </c>
      <c r="E15" s="91">
        <v>3900000</v>
      </c>
      <c r="F15" s="91">
        <v>3900000</v>
      </c>
    </row>
    <row r="16" spans="1:7" x14ac:dyDescent="0.25">
      <c r="A16" s="148" t="s">
        <v>8</v>
      </c>
      <c r="B16" s="15" t="s">
        <v>9</v>
      </c>
      <c r="C16" s="16">
        <v>2748000</v>
      </c>
      <c r="D16" s="16">
        <v>3199000</v>
      </c>
      <c r="E16" s="16">
        <v>2400000</v>
      </c>
      <c r="F16" s="16">
        <v>2400000</v>
      </c>
    </row>
    <row r="17" spans="1:6" x14ac:dyDescent="0.25">
      <c r="A17" s="148"/>
      <c r="B17" s="15" t="s">
        <v>10</v>
      </c>
      <c r="C17" s="16">
        <v>1647000</v>
      </c>
      <c r="D17" s="16">
        <v>1800000</v>
      </c>
      <c r="E17" s="16">
        <v>1300000</v>
      </c>
      <c r="F17" s="16">
        <v>1300000</v>
      </c>
    </row>
    <row r="18" spans="1:6" x14ac:dyDescent="0.25">
      <c r="A18" s="148"/>
      <c r="B18" s="15" t="s">
        <v>11</v>
      </c>
      <c r="C18" s="16">
        <v>15000</v>
      </c>
      <c r="D18" s="16">
        <v>11000</v>
      </c>
      <c r="E18" s="16">
        <v>16000</v>
      </c>
      <c r="F18" s="16">
        <v>16000</v>
      </c>
    </row>
    <row r="19" spans="1:6" x14ac:dyDescent="0.25">
      <c r="A19" s="148"/>
      <c r="B19" s="15" t="s">
        <v>12</v>
      </c>
      <c r="C19" s="16">
        <v>637000</v>
      </c>
      <c r="D19" s="16">
        <v>750000</v>
      </c>
      <c r="E19" s="16">
        <v>500000</v>
      </c>
      <c r="F19" s="16">
        <v>500000</v>
      </c>
    </row>
    <row r="20" spans="1:6" x14ac:dyDescent="0.25">
      <c r="A20" s="120" t="s">
        <v>56</v>
      </c>
      <c r="B20" s="17"/>
      <c r="C20" s="16">
        <v>886000</v>
      </c>
      <c r="D20" s="16">
        <v>1000000</v>
      </c>
      <c r="E20" s="16">
        <v>900000</v>
      </c>
      <c r="F20" s="16">
        <v>900000</v>
      </c>
    </row>
    <row r="21" spans="1:6" x14ac:dyDescent="0.25">
      <c r="A21" s="18" t="s">
        <v>15</v>
      </c>
      <c r="B21" s="19"/>
      <c r="C21" s="16">
        <v>1437000</v>
      </c>
      <c r="D21" s="16">
        <v>1500000</v>
      </c>
      <c r="E21" s="16">
        <v>1700000</v>
      </c>
      <c r="F21" s="16">
        <v>1700000</v>
      </c>
    </row>
    <row r="22" spans="1:6" x14ac:dyDescent="0.25">
      <c r="A22" s="80" t="s">
        <v>13</v>
      </c>
      <c r="B22" s="81"/>
      <c r="C22" s="82">
        <v>1959000</v>
      </c>
      <c r="D22" s="82">
        <v>2200000</v>
      </c>
      <c r="E22" s="82">
        <v>2400000</v>
      </c>
      <c r="F22" s="82">
        <v>2400000</v>
      </c>
    </row>
    <row r="23" spans="1:6" x14ac:dyDescent="0.25">
      <c r="A23" s="18" t="s">
        <v>14</v>
      </c>
      <c r="B23" s="19"/>
      <c r="C23" s="16">
        <v>112000</v>
      </c>
      <c r="D23" s="16">
        <v>142000</v>
      </c>
      <c r="E23" s="16">
        <v>146000</v>
      </c>
      <c r="F23" s="16">
        <v>146000</v>
      </c>
    </row>
    <row r="24" spans="1:6" x14ac:dyDescent="0.25">
      <c r="A24" s="118" t="s">
        <v>60</v>
      </c>
      <c r="B24" s="21"/>
      <c r="C24" s="22">
        <v>0</v>
      </c>
      <c r="D24" s="22">
        <v>0</v>
      </c>
      <c r="E24" s="22">
        <v>700000</v>
      </c>
      <c r="F24" s="22">
        <v>700000</v>
      </c>
    </row>
    <row r="25" spans="1:6" x14ac:dyDescent="0.25">
      <c r="A25" s="10" t="s">
        <v>57</v>
      </c>
      <c r="B25" s="19"/>
      <c r="C25" s="16">
        <v>1486000</v>
      </c>
      <c r="D25" s="16">
        <v>0</v>
      </c>
      <c r="E25" s="16">
        <v>100000</v>
      </c>
      <c r="F25" s="16">
        <v>100000</v>
      </c>
    </row>
    <row r="26" spans="1:6" x14ac:dyDescent="0.25">
      <c r="A26" s="118" t="s">
        <v>63</v>
      </c>
      <c r="B26" s="21"/>
      <c r="C26" s="22">
        <v>183000</v>
      </c>
      <c r="D26" s="22">
        <v>1100000</v>
      </c>
      <c r="E26" s="22">
        <v>0</v>
      </c>
      <c r="F26" s="22">
        <v>0</v>
      </c>
    </row>
    <row r="27" spans="1:6" ht="15.75" thickBot="1" x14ac:dyDescent="0.3">
      <c r="A27" s="20" t="s">
        <v>50</v>
      </c>
      <c r="B27" s="21"/>
      <c r="C27" s="22">
        <v>93000</v>
      </c>
      <c r="D27" s="22">
        <v>80000</v>
      </c>
      <c r="E27" s="22">
        <v>0</v>
      </c>
      <c r="F27" s="22">
        <v>0</v>
      </c>
    </row>
    <row r="28" spans="1:6" ht="15.75" thickBot="1" x14ac:dyDescent="0.3">
      <c r="A28" s="99" t="s">
        <v>38</v>
      </c>
      <c r="B28" s="97"/>
      <c r="C28" s="98">
        <f>SUM(C12:C27)</f>
        <v>19621000</v>
      </c>
      <c r="D28" s="98">
        <f>SUM(D12:D27)</f>
        <v>19932000</v>
      </c>
      <c r="E28" s="98">
        <f>SUM(E12:E27)</f>
        <v>30141000</v>
      </c>
      <c r="F28" s="98">
        <f>SUM(F12:F27)</f>
        <v>30742000</v>
      </c>
    </row>
    <row r="29" spans="1:6" ht="21.75" customHeight="1" thickBot="1" x14ac:dyDescent="0.3">
      <c r="A29" s="94" t="s">
        <v>51</v>
      </c>
      <c r="B29" s="119"/>
      <c r="C29" s="95">
        <v>51946000</v>
      </c>
      <c r="D29" s="96">
        <v>51000000</v>
      </c>
      <c r="E29" s="96">
        <v>51000000</v>
      </c>
      <c r="F29" s="96">
        <v>51000000</v>
      </c>
    </row>
    <row r="30" spans="1:6" ht="15.75" thickBot="1" x14ac:dyDescent="0.3">
      <c r="A30" s="23" t="s">
        <v>16</v>
      </c>
      <c r="B30" s="24"/>
      <c r="C30" s="25">
        <f>SUM(C28:C29)</f>
        <v>71567000</v>
      </c>
      <c r="D30" s="25">
        <f>SUM(D28:D29)</f>
        <v>70932000</v>
      </c>
      <c r="E30" s="25">
        <f>SUM(E28:E29)</f>
        <v>81141000</v>
      </c>
      <c r="F30" s="25">
        <f>SUM(F28:F29)</f>
        <v>81742000</v>
      </c>
    </row>
    <row r="31" spans="1:6" x14ac:dyDescent="0.25">
      <c r="A31" s="3"/>
      <c r="B31" s="3"/>
    </row>
    <row r="32" spans="1:6" ht="15.75" thickBot="1" x14ac:dyDescent="0.3">
      <c r="A32" s="26" t="s">
        <v>17</v>
      </c>
      <c r="B32" s="26"/>
    </row>
    <row r="33" spans="1:10" x14ac:dyDescent="0.25">
      <c r="A33" s="27" t="s">
        <v>18</v>
      </c>
      <c r="B33" s="28"/>
      <c r="C33" s="29">
        <v>2940000</v>
      </c>
      <c r="D33" s="30">
        <v>3300000</v>
      </c>
      <c r="E33" s="30">
        <v>18866000</v>
      </c>
      <c r="F33" s="30">
        <v>19467000</v>
      </c>
      <c r="H33" s="138"/>
      <c r="J33" s="138"/>
    </row>
    <row r="34" spans="1:10" x14ac:dyDescent="0.25">
      <c r="A34" s="100" t="s">
        <v>19</v>
      </c>
      <c r="B34" s="101"/>
      <c r="C34" s="33">
        <v>4530000</v>
      </c>
      <c r="D34" s="34">
        <v>5760000</v>
      </c>
      <c r="E34" s="34">
        <v>4216000</v>
      </c>
      <c r="F34" s="34">
        <v>4216000</v>
      </c>
    </row>
    <row r="35" spans="1:10" x14ac:dyDescent="0.25">
      <c r="A35" s="122" t="s">
        <v>58</v>
      </c>
      <c r="B35" s="123"/>
      <c r="C35" s="115">
        <v>0</v>
      </c>
      <c r="D35" s="116">
        <v>-247000</v>
      </c>
      <c r="E35" s="116">
        <v>0</v>
      </c>
      <c r="F35" s="116">
        <v>0</v>
      </c>
    </row>
    <row r="36" spans="1:10" x14ac:dyDescent="0.25">
      <c r="A36" s="122" t="s">
        <v>63</v>
      </c>
      <c r="B36" s="123"/>
      <c r="C36" s="133">
        <v>183000</v>
      </c>
      <c r="D36" s="34">
        <v>1100000</v>
      </c>
      <c r="E36" s="34">
        <v>0</v>
      </c>
      <c r="F36" s="34">
        <v>0</v>
      </c>
    </row>
    <row r="37" spans="1:10" x14ac:dyDescent="0.25">
      <c r="A37" s="31" t="s">
        <v>50</v>
      </c>
      <c r="B37" s="32"/>
      <c r="C37" s="33">
        <v>92000</v>
      </c>
      <c r="D37" s="34">
        <v>80000</v>
      </c>
      <c r="E37" s="34">
        <v>0</v>
      </c>
      <c r="F37" s="34">
        <v>0</v>
      </c>
    </row>
    <row r="38" spans="1:10" x14ac:dyDescent="0.25">
      <c r="A38" s="134" t="s">
        <v>54</v>
      </c>
      <c r="B38" s="135"/>
      <c r="C38" s="136">
        <v>1486000</v>
      </c>
      <c r="D38" s="137">
        <v>0</v>
      </c>
      <c r="E38" s="137">
        <v>0</v>
      </c>
      <c r="F38" s="137">
        <v>0</v>
      </c>
    </row>
    <row r="39" spans="1:10" x14ac:dyDescent="0.25">
      <c r="A39" s="121" t="s">
        <v>55</v>
      </c>
      <c r="B39" s="37"/>
      <c r="C39" s="35">
        <f>SUM(C40:C51)</f>
        <v>10390000</v>
      </c>
      <c r="D39" s="36">
        <f>SUM(D41:D51)</f>
        <v>9692000</v>
      </c>
      <c r="E39" s="36">
        <f>SUM(E41:E51)</f>
        <v>7059000</v>
      </c>
      <c r="F39" s="36">
        <f>SUM(F41:F51)</f>
        <v>7059000</v>
      </c>
    </row>
    <row r="40" spans="1:10" x14ac:dyDescent="0.25">
      <c r="A40" s="38" t="s">
        <v>20</v>
      </c>
      <c r="B40" s="39"/>
      <c r="C40" s="40"/>
      <c r="D40" s="41"/>
      <c r="E40" s="41"/>
      <c r="F40" s="41"/>
    </row>
    <row r="41" spans="1:10" x14ac:dyDescent="0.25">
      <c r="A41" s="10" t="s">
        <v>40</v>
      </c>
      <c r="B41" s="42"/>
      <c r="C41" s="43">
        <v>3055000</v>
      </c>
      <c r="D41" s="16">
        <v>3100000</v>
      </c>
      <c r="E41" s="16">
        <v>3100000</v>
      </c>
      <c r="F41" s="16">
        <v>3100000</v>
      </c>
    </row>
    <row r="42" spans="1:10" x14ac:dyDescent="0.25">
      <c r="A42" s="10" t="s">
        <v>41</v>
      </c>
      <c r="B42" s="42"/>
      <c r="C42" s="43">
        <v>490000</v>
      </c>
      <c r="D42" s="16">
        <v>470000</v>
      </c>
      <c r="E42" s="16">
        <v>550000</v>
      </c>
      <c r="F42" s="16">
        <v>550000</v>
      </c>
    </row>
    <row r="43" spans="1:10" x14ac:dyDescent="0.25">
      <c r="A43" s="10" t="s">
        <v>42</v>
      </c>
      <c r="B43" s="42"/>
      <c r="C43" s="43">
        <v>451000</v>
      </c>
      <c r="D43" s="16">
        <v>370000</v>
      </c>
      <c r="E43" s="16">
        <v>500000</v>
      </c>
      <c r="F43" s="16">
        <v>500000</v>
      </c>
    </row>
    <row r="44" spans="1:10" x14ac:dyDescent="0.25">
      <c r="A44" s="10" t="s">
        <v>43</v>
      </c>
      <c r="B44" s="42"/>
      <c r="C44" s="43">
        <v>1977000</v>
      </c>
      <c r="D44" s="16">
        <v>2230000</v>
      </c>
      <c r="E44" s="16">
        <v>720000</v>
      </c>
      <c r="F44" s="16">
        <v>720000</v>
      </c>
    </row>
    <row r="45" spans="1:10" x14ac:dyDescent="0.25">
      <c r="A45" s="10" t="s">
        <v>44</v>
      </c>
      <c r="B45" s="42"/>
      <c r="C45" s="43">
        <v>1244000</v>
      </c>
      <c r="D45" s="16">
        <v>1300000</v>
      </c>
      <c r="E45" s="16">
        <v>320000</v>
      </c>
      <c r="F45" s="16">
        <v>320000</v>
      </c>
    </row>
    <row r="46" spans="1:10" x14ac:dyDescent="0.25">
      <c r="A46" s="10" t="s">
        <v>21</v>
      </c>
      <c r="B46" s="42"/>
      <c r="C46" s="43">
        <v>543000</v>
      </c>
      <c r="D46" s="16">
        <v>400000</v>
      </c>
      <c r="E46" s="16">
        <v>500000</v>
      </c>
      <c r="F46" s="16">
        <v>500000</v>
      </c>
    </row>
    <row r="47" spans="1:10" x14ac:dyDescent="0.25">
      <c r="A47" s="102" t="s">
        <v>22</v>
      </c>
      <c r="B47" s="103"/>
      <c r="C47" s="104">
        <v>800000</v>
      </c>
      <c r="D47" s="105">
        <v>800000</v>
      </c>
      <c r="E47" s="105">
        <v>800000</v>
      </c>
      <c r="F47" s="105">
        <v>800000</v>
      </c>
    </row>
    <row r="48" spans="1:10" x14ac:dyDescent="0.25">
      <c r="A48" s="106" t="s">
        <v>23</v>
      </c>
      <c r="B48" s="107"/>
      <c r="C48" s="108">
        <v>1453000</v>
      </c>
      <c r="D48" s="109">
        <v>500000</v>
      </c>
      <c r="E48" s="109">
        <v>209000</v>
      </c>
      <c r="F48" s="109">
        <v>209000</v>
      </c>
    </row>
    <row r="49" spans="1:6" x14ac:dyDescent="0.25">
      <c r="A49" s="46" t="s">
        <v>45</v>
      </c>
      <c r="B49" s="47"/>
      <c r="C49" s="44">
        <v>377000</v>
      </c>
      <c r="D49" s="45">
        <v>432000</v>
      </c>
      <c r="E49" s="45">
        <v>270000</v>
      </c>
      <c r="F49" s="45">
        <v>270000</v>
      </c>
    </row>
    <row r="50" spans="1:6" x14ac:dyDescent="0.25">
      <c r="A50" s="128" t="s">
        <v>24</v>
      </c>
      <c r="B50" s="129"/>
      <c r="C50" s="130">
        <v>0</v>
      </c>
      <c r="D50" s="131">
        <v>30000</v>
      </c>
      <c r="E50" s="131">
        <v>30000</v>
      </c>
      <c r="F50" s="131">
        <v>30000</v>
      </c>
    </row>
    <row r="51" spans="1:6" ht="15.75" thickBot="1" x14ac:dyDescent="0.3">
      <c r="A51" s="46" t="s">
        <v>25</v>
      </c>
      <c r="B51" s="47"/>
      <c r="C51" s="44">
        <v>0</v>
      </c>
      <c r="D51" s="45">
        <v>60000</v>
      </c>
      <c r="E51" s="45">
        <v>60000</v>
      </c>
      <c r="F51" s="45">
        <v>60000</v>
      </c>
    </row>
    <row r="52" spans="1:6" ht="15.75" thickBot="1" x14ac:dyDescent="0.3">
      <c r="A52" s="110" t="s">
        <v>46</v>
      </c>
      <c r="B52" s="48"/>
      <c r="C52" s="49">
        <f>SUM(C33:C39)</f>
        <v>19621000</v>
      </c>
      <c r="D52" s="50">
        <f>SUM(D33,D34,D36,D37,D38,D39)</f>
        <v>19932000</v>
      </c>
      <c r="E52" s="50">
        <f>SUM(E33:E39)</f>
        <v>30141000</v>
      </c>
      <c r="F52" s="50">
        <f>SUM(F33,F34,F37,F38,F39)</f>
        <v>30742000</v>
      </c>
    </row>
    <row r="53" spans="1:6" s="114" customFormat="1" ht="22.5" customHeight="1" thickBot="1" x14ac:dyDescent="0.3">
      <c r="A53" s="111" t="s">
        <v>53</v>
      </c>
      <c r="B53" s="124"/>
      <c r="C53" s="112">
        <v>51946000</v>
      </c>
      <c r="D53" s="113">
        <v>51000000</v>
      </c>
      <c r="E53" s="113">
        <v>51000000</v>
      </c>
      <c r="F53" s="113">
        <v>51000000</v>
      </c>
    </row>
    <row r="54" spans="1:6" ht="15.75" thickBot="1" x14ac:dyDescent="0.3">
      <c r="A54" s="51" t="s">
        <v>47</v>
      </c>
      <c r="B54" s="52"/>
      <c r="C54" s="53">
        <f>SUM(C52:C53)</f>
        <v>71567000</v>
      </c>
      <c r="D54" s="54">
        <f>SUM(D52,D53)</f>
        <v>70932000</v>
      </c>
      <c r="E54" s="54">
        <f>SUM(E52:E53)</f>
        <v>81141000</v>
      </c>
      <c r="F54" s="54">
        <f>SUM(F52,F53)</f>
        <v>81742000</v>
      </c>
    </row>
    <row r="55" spans="1:6" ht="15.75" thickBot="1" x14ac:dyDescent="0.3">
      <c r="A55" s="55" t="s">
        <v>26</v>
      </c>
      <c r="B55" s="56"/>
      <c r="C55" s="14">
        <f>SUM(C54-C30)</f>
        <v>0</v>
      </c>
      <c r="D55" s="57">
        <f>SUM(D54-D30)</f>
        <v>0</v>
      </c>
      <c r="E55" s="57">
        <f>SUM(E54-E30)</f>
        <v>0</v>
      </c>
      <c r="F55" s="57">
        <f>SUM(F54-F30)</f>
        <v>0</v>
      </c>
    </row>
    <row r="56" spans="1:6" x14ac:dyDescent="0.25">
      <c r="A56" s="58"/>
      <c r="B56" s="58"/>
      <c r="C56" s="59"/>
    </row>
    <row r="57" spans="1:6" ht="15.75" thickBot="1" x14ac:dyDescent="0.3"/>
    <row r="58" spans="1:6" ht="15.75" thickBot="1" x14ac:dyDescent="0.3">
      <c r="A58" s="60" t="s">
        <v>27</v>
      </c>
      <c r="B58" s="61"/>
      <c r="C58" s="62" t="s">
        <v>48</v>
      </c>
      <c r="D58" s="62" t="s">
        <v>49</v>
      </c>
      <c r="E58" s="153"/>
    </row>
    <row r="59" spans="1:6" ht="15.75" thickBot="1" x14ac:dyDescent="0.3">
      <c r="A59" s="63" t="s">
        <v>28</v>
      </c>
      <c r="B59" s="64"/>
      <c r="C59" s="65">
        <v>893000</v>
      </c>
      <c r="D59" s="65">
        <v>261000</v>
      </c>
      <c r="E59" s="150"/>
    </row>
    <row r="60" spans="1:6" x14ac:dyDescent="0.25">
      <c r="A60" s="66" t="s">
        <v>29</v>
      </c>
      <c r="B60" s="67"/>
      <c r="C60" s="68">
        <f>SUM(C61:C62)</f>
        <v>1768000</v>
      </c>
      <c r="D60" s="68">
        <f>SUM(D61:D62)</f>
        <v>2130000</v>
      </c>
      <c r="E60" s="154"/>
    </row>
    <row r="61" spans="1:6" x14ac:dyDescent="0.25">
      <c r="A61" s="83" t="s">
        <v>30</v>
      </c>
      <c r="B61" s="84"/>
      <c r="C61" s="85">
        <v>2200000</v>
      </c>
      <c r="D61" s="85">
        <v>2400000</v>
      </c>
      <c r="E61" s="154"/>
    </row>
    <row r="62" spans="1:6" x14ac:dyDescent="0.25">
      <c r="A62" s="69" t="s">
        <v>31</v>
      </c>
      <c r="B62" s="70"/>
      <c r="C62" s="71">
        <v>-432000</v>
      </c>
      <c r="D62" s="71">
        <v>-270000</v>
      </c>
      <c r="E62" s="154"/>
    </row>
    <row r="63" spans="1:6" x14ac:dyDescent="0.25">
      <c r="A63" s="72" t="s">
        <v>32</v>
      </c>
      <c r="B63" s="73"/>
      <c r="C63" s="71">
        <f>SUM(C64:C66)</f>
        <v>2400000</v>
      </c>
      <c r="D63" s="71">
        <f>SUM(D64:D66)</f>
        <v>1509000</v>
      </c>
      <c r="E63" s="154"/>
    </row>
    <row r="64" spans="1:6" x14ac:dyDescent="0.25">
      <c r="A64" s="69" t="s">
        <v>59</v>
      </c>
      <c r="B64" s="70"/>
      <c r="C64" s="71">
        <v>1100000</v>
      </c>
      <c r="D64" s="71">
        <v>500000</v>
      </c>
      <c r="E64" s="154"/>
    </row>
    <row r="65" spans="1:5" x14ac:dyDescent="0.25">
      <c r="A65" s="86" t="s">
        <v>33</v>
      </c>
      <c r="B65" s="87"/>
      <c r="C65" s="88">
        <v>800000</v>
      </c>
      <c r="D65" s="88">
        <v>800000</v>
      </c>
      <c r="E65" s="155"/>
    </row>
    <row r="66" spans="1:5" ht="15.75" thickBot="1" x14ac:dyDescent="0.3">
      <c r="A66" s="74" t="s">
        <v>34</v>
      </c>
      <c r="B66" s="75"/>
      <c r="C66" s="76">
        <v>500000</v>
      </c>
      <c r="D66" s="76">
        <v>209000</v>
      </c>
      <c r="E66" s="151"/>
    </row>
    <row r="67" spans="1:5" ht="15.75" thickBot="1" x14ac:dyDescent="0.3">
      <c r="A67" s="77" t="s">
        <v>35</v>
      </c>
      <c r="B67" s="78"/>
      <c r="C67" s="79">
        <f>SUM(C59,C60-C63)</f>
        <v>261000</v>
      </c>
      <c r="D67" s="79">
        <f>SUM(D59,D60-D63)</f>
        <v>882000</v>
      </c>
      <c r="E67" s="152"/>
    </row>
    <row r="68" spans="1:5" ht="15.75" thickBot="1" x14ac:dyDescent="0.3">
      <c r="A68" s="132"/>
    </row>
    <row r="69" spans="1:5" ht="15.75" thickBot="1" x14ac:dyDescent="0.3">
      <c r="A69" s="140" t="s">
        <v>65</v>
      </c>
      <c r="B69" s="141"/>
      <c r="C69" s="142"/>
      <c r="D69" s="143"/>
      <c r="E69" s="143">
        <v>20.68</v>
      </c>
    </row>
    <row r="71" spans="1:5" x14ac:dyDescent="0.25">
      <c r="A71" s="127"/>
    </row>
  </sheetData>
  <mergeCells count="4">
    <mergeCell ref="A1:F1"/>
    <mergeCell ref="A3:F3"/>
    <mergeCell ref="C5:D5"/>
    <mergeCell ref="A16:A19"/>
  </mergeCells>
  <printOptions horizontalCentered="1"/>
  <pageMargins left="0.70866141732283472" right="0.70866141732283472" top="0.78740157480314965" bottom="0.78740157480314965" header="0.31496062992125984" footer="0.31496062992125984"/>
  <pageSetup paperSize="9" scale="68" firstPageNumber="23" orientation="portrait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ZŠ Krušnohorská</vt:lpstr>
    </vt:vector>
  </TitlesOfParts>
  <Company>MMKV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Červenková Jana</dc:creator>
  <cp:lastModifiedBy>Červenková Jana</cp:lastModifiedBy>
  <cp:lastPrinted>2026-02-26T11:47:27Z</cp:lastPrinted>
  <dcterms:created xsi:type="dcterms:W3CDTF">2025-07-01T07:16:01Z</dcterms:created>
  <dcterms:modified xsi:type="dcterms:W3CDTF">2026-02-26T11:48:29Z</dcterms:modified>
</cp:coreProperties>
</file>