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FE\ROZPOČET, ANALÝZY\PO města\06 ZŠ, MŠ, DDM\ZŠ, MŠ, DDM 2024\17_ZŠ Krušnohorská\2.Úprava rozpočtu - odb.učeb a FI\"/>
    </mc:Choice>
  </mc:AlternateContent>
  <bookViews>
    <workbookView xWindow="0" yWindow="0" windowWidth="24000" windowHeight="9000" tabRatio="1000"/>
  </bookViews>
  <sheets>
    <sheet name="PO (31072023)" sheetId="32" r:id="rId1"/>
  </sheets>
  <definedNames>
    <definedName name="_xlnm.Print_Area" localSheetId="0">'PO (31072023)'!$A$1:$E$66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32" l="1"/>
  <c r="E52" i="32"/>
  <c r="E60" i="32" s="1"/>
  <c r="E24" i="32" l="1"/>
  <c r="E22" i="32"/>
  <c r="E44" i="32" l="1"/>
  <c r="E46" i="32" s="1"/>
  <c r="E47" i="32" s="1"/>
  <c r="D22" i="32"/>
  <c r="D24" i="32" s="1"/>
  <c r="C44" i="32"/>
  <c r="C46" i="32"/>
  <c r="C31" i="32"/>
  <c r="C22" i="32"/>
  <c r="C24" i="32" s="1"/>
  <c r="D31" i="32"/>
  <c r="D44" i="32" s="1"/>
  <c r="D46" i="32" s="1"/>
  <c r="C47" i="32" l="1"/>
  <c r="D55" i="32"/>
  <c r="C55" i="32"/>
  <c r="D52" i="32"/>
  <c r="C52" i="32"/>
  <c r="E31" i="32"/>
  <c r="D60" i="32" l="1"/>
  <c r="C60" i="32"/>
  <c r="D47" i="32"/>
</calcChain>
</file>

<file path=xl/sharedStrings.xml><?xml version="1.0" encoding="utf-8"?>
<sst xmlns="http://schemas.openxmlformats.org/spreadsheetml/2006/main" count="65" uniqueCount="64">
  <si>
    <t>skutečnost</t>
  </si>
  <si>
    <t>v tis.Kč</t>
  </si>
  <si>
    <t>NÁKLADY ORGANIZACE</t>
  </si>
  <si>
    <t>Energie</t>
  </si>
  <si>
    <t xml:space="preserve">  Náklady celkem</t>
  </si>
  <si>
    <t>VÝNOSY ORGANIZACE</t>
  </si>
  <si>
    <t>z toho:</t>
  </si>
  <si>
    <t>Výsledek hospodaření</t>
  </si>
  <si>
    <t>Použití fondu investic v tis. Kč</t>
  </si>
  <si>
    <t>počáteční stav</t>
  </si>
  <si>
    <t>příjmy - celkem</t>
  </si>
  <si>
    <t>odpisy</t>
  </si>
  <si>
    <t>transferový podíl</t>
  </si>
  <si>
    <t>výdaje - celkem</t>
  </si>
  <si>
    <t>opravy a údržba</t>
  </si>
  <si>
    <t>nekrytí fondu</t>
  </si>
  <si>
    <t>konečný stav</t>
  </si>
  <si>
    <t>Náklady k dotacím - bod 2) výnosy</t>
  </si>
  <si>
    <t>Provozní náklady celkem</t>
  </si>
  <si>
    <t xml:space="preserve">Náklady k výnosům ze SR na mzdové prostředky a drobné pomůcky </t>
  </si>
  <si>
    <r>
      <t xml:space="preserve">3) Výnosy </t>
    </r>
    <r>
      <rPr>
        <i/>
        <sz val="10"/>
        <rFont val="Calibri"/>
        <family val="2"/>
        <charset val="238"/>
      </rPr>
      <t>vč.jiné činnosti</t>
    </r>
    <r>
      <rPr>
        <b/>
        <sz val="10"/>
        <rFont val="Calibri"/>
        <family val="2"/>
        <charset val="238"/>
      </rPr>
      <t>:</t>
    </r>
  </si>
  <si>
    <t>j) nekrytí FI</t>
  </si>
  <si>
    <t xml:space="preserve"> Provozní výnosy celkem  </t>
  </si>
  <si>
    <t>Výnosy ze SR na mzdové prostředky a drobné pomůcky (neprocházejí účty města)</t>
  </si>
  <si>
    <t xml:space="preserve">  Výnosy celkem  </t>
  </si>
  <si>
    <t>2) Neinvestiční dotace z KK, SR, EU</t>
  </si>
  <si>
    <t>Spotřeba TU a TUV</t>
  </si>
  <si>
    <t>Spotřeba el.energie</t>
  </si>
  <si>
    <t>Spotřeba plynu</t>
  </si>
  <si>
    <t>Vodné a stočné</t>
  </si>
  <si>
    <t>1)  a) Provozní příspěvek</t>
  </si>
  <si>
    <t xml:space="preserve">     b) Účelově vázané finanční prostředky podléhající vyúčtování</t>
  </si>
  <si>
    <t>Nákup materiálu - 501</t>
  </si>
  <si>
    <t>Potraviny - 501</t>
  </si>
  <si>
    <t>Opravy a údržba - 511</t>
  </si>
  <si>
    <t>Ostatní služby - 518</t>
  </si>
  <si>
    <t>Mzdy a zákonné odvody - 521</t>
  </si>
  <si>
    <t>Odpisy - 551</t>
  </si>
  <si>
    <t>Ostatní náklady - 5xx</t>
  </si>
  <si>
    <t>a) tržby stravné žáci - 602</t>
  </si>
  <si>
    <t>b) stravné zaměstnanci - 602</t>
  </si>
  <si>
    <t>c) tržby cizí strávníci - 602</t>
  </si>
  <si>
    <t>e) pronájmy (tělocvičen, učeben, aj.) - 603</t>
  </si>
  <si>
    <t>f) ostatní výnosy - 6xx</t>
  </si>
  <si>
    <t>g) použití fondu investic na opravy - 648</t>
  </si>
  <si>
    <t>d) školní družina - 602  + bazén</t>
  </si>
  <si>
    <t>HIM</t>
  </si>
  <si>
    <t xml:space="preserve"> </t>
  </si>
  <si>
    <t>Rozpočet na rok 2024</t>
  </si>
  <si>
    <t>j) použití fondu odměn - 648</t>
  </si>
  <si>
    <t>plán 2024</t>
  </si>
  <si>
    <t>h) použití rezervního fondu - 648</t>
  </si>
  <si>
    <t>j) transférový podíl</t>
  </si>
  <si>
    <t>nařízený odvod zřizovateli</t>
  </si>
  <si>
    <t>IČO: 699 79 359</t>
  </si>
  <si>
    <t>Základní škola Karlovy Vary, Krušnohorská 11, příspěvková organizace</t>
  </si>
  <si>
    <t>úpr.rozpočtu</t>
  </si>
  <si>
    <t xml:space="preserve">     c) Pastelkovné ÚZ 950</t>
  </si>
  <si>
    <t>Pastelkovné ÚZ 950</t>
  </si>
  <si>
    <t>skutečnost 2023</t>
  </si>
  <si>
    <t>upr.rozpočet</t>
  </si>
  <si>
    <t>Akce - odborné učebny - MAP - ÚZ 918</t>
  </si>
  <si>
    <t>úpr.plánu 2024</t>
  </si>
  <si>
    <t xml:space="preserve">     d) Odborné učebny - MAP - ÚZ 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</si>
</sst>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indexed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9D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8" fillId="0" borderId="0"/>
  </cellStyleXfs>
  <cellXfs count="144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vertical="center"/>
    </xf>
    <xf numFmtId="3" fontId="2" fillId="4" borderId="13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horizontal="right" vertical="center"/>
    </xf>
    <xf numFmtId="3" fontId="9" fillId="3" borderId="24" xfId="0" applyNumberFormat="1" applyFont="1" applyFill="1" applyBorder="1" applyAlignment="1">
      <alignment horizontal="right" vertical="center"/>
    </xf>
    <xf numFmtId="3" fontId="9" fillId="3" borderId="13" xfId="0" applyNumberFormat="1" applyFont="1" applyFill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2" fillId="8" borderId="1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3" fontId="2" fillId="4" borderId="27" xfId="0" applyNumberFormat="1" applyFont="1" applyFill="1" applyBorder="1" applyAlignment="1">
      <alignment vertical="center"/>
    </xf>
    <xf numFmtId="3" fontId="2" fillId="0" borderId="28" xfId="0" applyNumberFormat="1" applyFont="1" applyBorder="1" applyAlignment="1">
      <alignment vertical="center"/>
    </xf>
    <xf numFmtId="3" fontId="2" fillId="9" borderId="20" xfId="0" applyNumberFormat="1" applyFont="1" applyFill="1" applyBorder="1" applyAlignment="1">
      <alignment vertical="center"/>
    </xf>
    <xf numFmtId="3" fontId="2" fillId="9" borderId="14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26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3" fontId="4" fillId="5" borderId="12" xfId="0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left" vertical="center"/>
    </xf>
    <xf numFmtId="3" fontId="2" fillId="0" borderId="12" xfId="0" applyNumberFormat="1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3" fontId="2" fillId="10" borderId="12" xfId="0" applyNumberFormat="1" applyFont="1" applyFill="1" applyBorder="1" applyAlignment="1">
      <alignment vertical="center"/>
    </xf>
    <xf numFmtId="3" fontId="2" fillId="10" borderId="22" xfId="0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3" fontId="2" fillId="0" borderId="12" xfId="0" applyNumberFormat="1" applyFont="1" applyFill="1" applyBorder="1" applyAlignment="1">
      <alignment vertical="center"/>
    </xf>
    <xf numFmtId="3" fontId="2" fillId="6" borderId="16" xfId="0" applyNumberFormat="1" applyFont="1" applyFill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4" fillId="7" borderId="18" xfId="0" applyNumberFormat="1" applyFont="1" applyFill="1" applyBorder="1" applyAlignment="1">
      <alignment vertical="center"/>
    </xf>
    <xf numFmtId="0" fontId="2" fillId="7" borderId="25" xfId="0" applyFont="1" applyFill="1" applyBorder="1" applyAlignment="1">
      <alignment horizontal="center" vertical="center"/>
    </xf>
    <xf numFmtId="3" fontId="7" fillId="4" borderId="24" xfId="0" applyNumberFormat="1" applyFont="1" applyFill="1" applyBorder="1" applyAlignment="1">
      <alignment horizontal="right" vertical="center"/>
    </xf>
    <xf numFmtId="3" fontId="7" fillId="3" borderId="24" xfId="0" applyNumberFormat="1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horizontal="right" vertical="center"/>
    </xf>
    <xf numFmtId="3" fontId="2" fillId="6" borderId="13" xfId="0" applyNumberFormat="1" applyFont="1" applyFill="1" applyBorder="1" applyAlignment="1">
      <alignment horizontal="right" vertical="center"/>
    </xf>
    <xf numFmtId="0" fontId="0" fillId="0" borderId="0" xfId="0" applyFill="1"/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4" borderId="3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12" fillId="9" borderId="33" xfId="0" applyFont="1" applyFill="1" applyBorder="1" applyAlignment="1">
      <alignment horizontal="left" vertical="center" wrapText="1"/>
    </xf>
    <xf numFmtId="0" fontId="15" fillId="0" borderId="32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2" fillId="3" borderId="31" xfId="0" applyFont="1" applyFill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7" fillId="10" borderId="36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12" fillId="9" borderId="37" xfId="0" applyFont="1" applyFill="1" applyBorder="1" applyAlignment="1">
      <alignment horizontal="left" vertical="center" wrapText="1"/>
    </xf>
    <xf numFmtId="0" fontId="4" fillId="7" borderId="32" xfId="0" applyFont="1" applyFill="1" applyBorder="1" applyAlignment="1">
      <alignment vertical="center"/>
    </xf>
    <xf numFmtId="0" fontId="4" fillId="7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vertical="center"/>
    </xf>
    <xf numFmtId="0" fontId="9" fillId="3" borderId="31" xfId="0" applyFont="1" applyFill="1" applyBorder="1" applyAlignment="1">
      <alignment vertical="center"/>
    </xf>
    <xf numFmtId="0" fontId="7" fillId="4" borderId="31" xfId="0" applyFont="1" applyFill="1" applyBorder="1" applyAlignment="1">
      <alignment horizontal="left" vertical="center" indent="1"/>
    </xf>
    <xf numFmtId="0" fontId="7" fillId="3" borderId="31" xfId="0" applyFont="1" applyFill="1" applyBorder="1" applyAlignment="1">
      <alignment horizontal="left" vertical="center" indent="1"/>
    </xf>
    <xf numFmtId="0" fontId="11" fillId="3" borderId="35" xfId="0" applyFont="1" applyFill="1" applyBorder="1" applyAlignment="1">
      <alignment vertical="center"/>
    </xf>
    <xf numFmtId="0" fontId="7" fillId="8" borderId="31" xfId="0" applyFont="1" applyFill="1" applyBorder="1" applyAlignment="1">
      <alignment horizontal="left" vertical="center" indent="1"/>
    </xf>
    <xf numFmtId="0" fontId="7" fillId="6" borderId="3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vertical="center"/>
    </xf>
    <xf numFmtId="3" fontId="19" fillId="3" borderId="4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2" fillId="9" borderId="1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4" fillId="2" borderId="27" xfId="0" applyNumberFormat="1" applyFont="1" applyFill="1" applyBorder="1" applyAlignment="1">
      <alignment vertical="center"/>
    </xf>
    <xf numFmtId="3" fontId="4" fillId="2" borderId="43" xfId="0" applyNumberFormat="1" applyFont="1" applyFill="1" applyBorder="1" applyAlignment="1">
      <alignment vertical="center"/>
    </xf>
    <xf numFmtId="0" fontId="7" fillId="10" borderId="11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vertical="center"/>
    </xf>
    <xf numFmtId="0" fontId="7" fillId="4" borderId="23" xfId="0" applyFont="1" applyFill="1" applyBorder="1" applyAlignment="1">
      <alignment horizontal="left" vertical="center" indent="1"/>
    </xf>
    <xf numFmtId="0" fontId="7" fillId="3" borderId="23" xfId="0" applyFont="1" applyFill="1" applyBorder="1" applyAlignment="1">
      <alignment horizontal="left" vertical="center" indent="1"/>
    </xf>
    <xf numFmtId="0" fontId="11" fillId="3" borderId="11" xfId="0" applyFont="1" applyFill="1" applyBorder="1" applyAlignment="1">
      <alignment vertical="center"/>
    </xf>
    <xf numFmtId="0" fontId="7" fillId="8" borderId="23" xfId="0" applyFont="1" applyFill="1" applyBorder="1" applyAlignment="1">
      <alignment horizontal="left" vertical="center" indent="1"/>
    </xf>
    <xf numFmtId="0" fontId="7" fillId="6" borderId="23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vertical="center"/>
    </xf>
    <xf numFmtId="14" fontId="0" fillId="0" borderId="0" xfId="0" applyNumberFormat="1" applyAlignment="1">
      <alignment horizontal="left"/>
    </xf>
    <xf numFmtId="0" fontId="2" fillId="6" borderId="44" xfId="0" applyFont="1" applyFill="1" applyBorder="1" applyAlignment="1">
      <alignment horizontal="left" vertical="center"/>
    </xf>
    <xf numFmtId="0" fontId="2" fillId="6" borderId="45" xfId="0" applyFont="1" applyFill="1" applyBorder="1" applyAlignment="1">
      <alignment horizontal="left" vertical="center"/>
    </xf>
    <xf numFmtId="3" fontId="4" fillId="0" borderId="22" xfId="0" applyNumberFormat="1" applyFont="1" applyFill="1" applyBorder="1" applyAlignment="1">
      <alignment vertical="center"/>
    </xf>
    <xf numFmtId="3" fontId="4" fillId="5" borderId="22" xfId="0" applyNumberFormat="1" applyFont="1" applyFill="1" applyBorder="1" applyAlignment="1">
      <alignment vertical="center"/>
    </xf>
    <xf numFmtId="3" fontId="2" fillId="0" borderId="22" xfId="0" applyNumberFormat="1" applyFont="1" applyBorder="1" applyAlignment="1">
      <alignment vertical="center"/>
    </xf>
    <xf numFmtId="3" fontId="2" fillId="0" borderId="22" xfId="0" applyNumberFormat="1" applyFont="1" applyFill="1" applyBorder="1" applyAlignment="1">
      <alignment vertical="center"/>
    </xf>
    <xf numFmtId="3" fontId="2" fillId="0" borderId="46" xfId="0" applyNumberFormat="1" applyFont="1" applyFill="1" applyBorder="1" applyAlignment="1">
      <alignment vertical="center"/>
    </xf>
    <xf numFmtId="3" fontId="2" fillId="6" borderId="47" xfId="0" applyNumberFormat="1" applyFont="1" applyFill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2" fillId="9" borderId="3" xfId="0" applyNumberFormat="1" applyFont="1" applyFill="1" applyBorder="1" applyAlignment="1">
      <alignment vertical="center"/>
    </xf>
    <xf numFmtId="3" fontId="4" fillId="7" borderId="3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/>
    </xf>
    <xf numFmtId="0" fontId="7" fillId="3" borderId="34" xfId="0" applyFont="1" applyFill="1" applyBorder="1" applyAlignment="1">
      <alignment horizontal="left" vertical="center"/>
    </xf>
    <xf numFmtId="3" fontId="2" fillId="3" borderId="12" xfId="0" applyNumberFormat="1" applyFont="1" applyFill="1" applyBorder="1" applyAlignment="1">
      <alignment vertical="center"/>
    </xf>
    <xf numFmtId="3" fontId="2" fillId="3" borderId="22" xfId="0" applyNumberFormat="1" applyFont="1" applyFill="1" applyBorder="1" applyAlignment="1">
      <alignment vertical="center"/>
    </xf>
    <xf numFmtId="0" fontId="7" fillId="3" borderId="42" xfId="0" applyFont="1" applyFill="1" applyBorder="1" applyAlignment="1">
      <alignment horizontal="left" vertical="center" indent="1"/>
    </xf>
    <xf numFmtId="0" fontId="7" fillId="3" borderId="0" xfId="0" applyFont="1" applyFill="1" applyBorder="1" applyAlignment="1">
      <alignment horizontal="left" vertical="center" indent="1"/>
    </xf>
    <xf numFmtId="3" fontId="2" fillId="3" borderId="48" xfId="0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2" fillId="7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3" fontId="2" fillId="0" borderId="48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17" fillId="0" borderId="0" xfId="0" applyFont="1" applyFill="1" applyAlignment="1">
      <alignment horizontal="left" shrinkToFi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65"/>
  <sheetViews>
    <sheetView tabSelected="1" topLeftCell="A25" zoomScaleNormal="100" workbookViewId="0">
      <selection activeCell="A30" sqref="A30"/>
    </sheetView>
  </sheetViews>
  <sheetFormatPr defaultRowHeight="15" x14ac:dyDescent="0.25"/>
  <cols>
    <col min="1" max="2" width="35.28515625" customWidth="1"/>
    <col min="3" max="3" width="14.28515625" customWidth="1"/>
    <col min="4" max="5" width="13.28515625" customWidth="1"/>
  </cols>
  <sheetData>
    <row r="1" spans="1:5" ht="19.5" thickBot="1" x14ac:dyDescent="0.3">
      <c r="A1" s="133" t="s">
        <v>48</v>
      </c>
      <c r="B1" s="134"/>
      <c r="C1" s="134"/>
      <c r="D1" s="134"/>
      <c r="E1" s="135"/>
    </row>
    <row r="2" spans="1:5" ht="15.75" thickBot="1" x14ac:dyDescent="0.3">
      <c r="A2" s="1"/>
      <c r="B2" s="1"/>
      <c r="C2" s="1"/>
      <c r="D2" s="1"/>
    </row>
    <row r="3" spans="1:5" ht="16.5" thickBot="1" x14ac:dyDescent="0.3">
      <c r="A3" s="136" t="s">
        <v>55</v>
      </c>
      <c r="B3" s="137"/>
      <c r="C3" s="137"/>
      <c r="D3" s="137"/>
      <c r="E3" s="138"/>
    </row>
    <row r="4" spans="1:5" ht="15.75" thickBot="1" x14ac:dyDescent="0.3">
      <c r="A4" s="2" t="s">
        <v>54</v>
      </c>
      <c r="B4" s="2"/>
      <c r="C4" s="3"/>
      <c r="D4" s="1"/>
      <c r="E4" s="22" t="s">
        <v>1</v>
      </c>
    </row>
    <row r="5" spans="1:5" x14ac:dyDescent="0.25">
      <c r="A5" s="4"/>
      <c r="B5" s="4"/>
      <c r="C5" s="5" t="s">
        <v>0</v>
      </c>
      <c r="D5" s="6" t="s">
        <v>60</v>
      </c>
      <c r="E5" s="6" t="s">
        <v>56</v>
      </c>
    </row>
    <row r="6" spans="1:5" ht="15.75" thickBot="1" x14ac:dyDescent="0.3">
      <c r="A6" s="4"/>
      <c r="B6" s="4"/>
      <c r="C6" s="8">
        <v>2023</v>
      </c>
      <c r="D6" s="9">
        <v>2024</v>
      </c>
      <c r="E6" s="9">
        <v>2024</v>
      </c>
    </row>
    <row r="7" spans="1:5" ht="15.75" thickBot="1" x14ac:dyDescent="0.3">
      <c r="A7" s="7" t="s">
        <v>2</v>
      </c>
      <c r="B7" s="7"/>
      <c r="C7" s="4"/>
      <c r="D7" s="4"/>
      <c r="E7" s="4"/>
    </row>
    <row r="8" spans="1:5" x14ac:dyDescent="0.25">
      <c r="A8" s="23" t="s">
        <v>32</v>
      </c>
      <c r="B8" s="60"/>
      <c r="C8" s="24">
        <v>1141</v>
      </c>
      <c r="D8" s="25">
        <v>1140</v>
      </c>
      <c r="E8" s="25">
        <v>1140</v>
      </c>
    </row>
    <row r="9" spans="1:5" x14ac:dyDescent="0.25">
      <c r="A9" s="26" t="s">
        <v>33</v>
      </c>
      <c r="B9" s="61"/>
      <c r="C9" s="27">
        <v>3336</v>
      </c>
      <c r="D9" s="28">
        <v>3300</v>
      </c>
      <c r="E9" s="28">
        <v>3300</v>
      </c>
    </row>
    <row r="10" spans="1:5" x14ac:dyDescent="0.25">
      <c r="A10" s="139" t="s">
        <v>3</v>
      </c>
      <c r="B10" s="86" t="s">
        <v>26</v>
      </c>
      <c r="C10" s="27">
        <v>2154</v>
      </c>
      <c r="D10" s="30">
        <v>2300</v>
      </c>
      <c r="E10" s="30">
        <v>2300</v>
      </c>
    </row>
    <row r="11" spans="1:5" x14ac:dyDescent="0.25">
      <c r="A11" s="140"/>
      <c r="B11" s="86" t="s">
        <v>27</v>
      </c>
      <c r="C11" s="27">
        <v>1097</v>
      </c>
      <c r="D11" s="30">
        <v>1500</v>
      </c>
      <c r="E11" s="30">
        <v>1500</v>
      </c>
    </row>
    <row r="12" spans="1:5" x14ac:dyDescent="0.25">
      <c r="A12" s="140"/>
      <c r="B12" s="86" t="s">
        <v>28</v>
      </c>
      <c r="C12" s="27">
        <v>7</v>
      </c>
      <c r="D12" s="30">
        <v>6</v>
      </c>
      <c r="E12" s="30">
        <v>6</v>
      </c>
    </row>
    <row r="13" spans="1:5" x14ac:dyDescent="0.25">
      <c r="A13" s="141"/>
      <c r="B13" s="86" t="s">
        <v>29</v>
      </c>
      <c r="C13" s="27">
        <v>653</v>
      </c>
      <c r="D13" s="30">
        <v>754</v>
      </c>
      <c r="E13" s="30">
        <v>754</v>
      </c>
    </row>
    <row r="14" spans="1:5" x14ac:dyDescent="0.25">
      <c r="A14" s="29" t="s">
        <v>34</v>
      </c>
      <c r="B14" s="61"/>
      <c r="C14" s="27">
        <v>586</v>
      </c>
      <c r="D14" s="31">
        <v>800</v>
      </c>
      <c r="E14" s="31">
        <v>800</v>
      </c>
    </row>
    <row r="15" spans="1:5" x14ac:dyDescent="0.25">
      <c r="A15" s="29" t="s">
        <v>35</v>
      </c>
      <c r="B15" s="61"/>
      <c r="C15" s="27">
        <v>1422</v>
      </c>
      <c r="D15" s="30">
        <v>1450</v>
      </c>
      <c r="E15" s="30">
        <v>1450</v>
      </c>
    </row>
    <row r="16" spans="1:5" x14ac:dyDescent="0.25">
      <c r="A16" s="29" t="s">
        <v>36</v>
      </c>
      <c r="B16" s="61"/>
      <c r="C16" s="27">
        <v>2784</v>
      </c>
      <c r="D16" s="30">
        <v>3100</v>
      </c>
      <c r="E16" s="30">
        <v>3100</v>
      </c>
    </row>
    <row r="17" spans="1:5" x14ac:dyDescent="0.25">
      <c r="A17" s="32" t="s">
        <v>37</v>
      </c>
      <c r="B17" s="62"/>
      <c r="C17" s="33">
        <v>1964</v>
      </c>
      <c r="D17" s="11">
        <v>2030</v>
      </c>
      <c r="E17" s="11">
        <v>2030</v>
      </c>
    </row>
    <row r="18" spans="1:5" ht="15" customHeight="1" x14ac:dyDescent="0.25">
      <c r="A18" s="29" t="s">
        <v>38</v>
      </c>
      <c r="B18" s="61"/>
      <c r="C18" s="27">
        <v>110</v>
      </c>
      <c r="D18" s="30">
        <v>80</v>
      </c>
      <c r="E18" s="30">
        <v>80</v>
      </c>
    </row>
    <row r="19" spans="1:5" x14ac:dyDescent="0.25">
      <c r="A19" s="131" t="s">
        <v>17</v>
      </c>
      <c r="B19" s="132"/>
      <c r="C19" s="45">
        <v>463</v>
      </c>
      <c r="D19" s="10">
        <v>0</v>
      </c>
      <c r="E19" s="10">
        <v>0</v>
      </c>
    </row>
    <row r="20" spans="1:5" x14ac:dyDescent="0.25">
      <c r="A20" s="131" t="s">
        <v>61</v>
      </c>
      <c r="B20" s="132"/>
      <c r="C20" s="45">
        <v>0</v>
      </c>
      <c r="D20" s="10">
        <v>0</v>
      </c>
      <c r="E20" s="10">
        <v>183</v>
      </c>
    </row>
    <row r="21" spans="1:5" ht="15.75" thickBot="1" x14ac:dyDescent="0.3">
      <c r="A21" s="129" t="s">
        <v>58</v>
      </c>
      <c r="B21" s="63"/>
      <c r="C21" s="34">
        <v>73</v>
      </c>
      <c r="D21" s="130">
        <v>92</v>
      </c>
      <c r="E21" s="130">
        <v>92</v>
      </c>
    </row>
    <row r="22" spans="1:5" ht="15.75" thickBot="1" x14ac:dyDescent="0.3">
      <c r="A22" s="87" t="s">
        <v>18</v>
      </c>
      <c r="B22" s="64"/>
      <c r="C22" s="12">
        <f>SUM(C8:C21)</f>
        <v>15790</v>
      </c>
      <c r="D22" s="13">
        <f>SUM(D8:D21)</f>
        <v>16552</v>
      </c>
      <c r="E22" s="13">
        <f>SUM(E8:E21)</f>
        <v>16735</v>
      </c>
    </row>
    <row r="23" spans="1:5" ht="30" customHeight="1" thickBot="1" x14ac:dyDescent="0.3">
      <c r="A23" s="88" t="s">
        <v>19</v>
      </c>
      <c r="B23" s="65"/>
      <c r="C23" s="35">
        <v>49021</v>
      </c>
      <c r="D23" s="36">
        <v>49000</v>
      </c>
      <c r="E23" s="36">
        <v>49000</v>
      </c>
    </row>
    <row r="24" spans="1:5" ht="15.75" thickBot="1" x14ac:dyDescent="0.3">
      <c r="A24" s="89" t="s">
        <v>4</v>
      </c>
      <c r="B24" s="66"/>
      <c r="C24" s="12">
        <f>SUM(C22:C23)</f>
        <v>64811</v>
      </c>
      <c r="D24" s="13">
        <f>SUM(D22:D23)</f>
        <v>65552</v>
      </c>
      <c r="E24" s="13">
        <f>SUM(E22:E23)</f>
        <v>65735</v>
      </c>
    </row>
    <row r="25" spans="1:5" ht="15.75" thickBot="1" x14ac:dyDescent="0.3">
      <c r="A25" s="15" t="s">
        <v>5</v>
      </c>
      <c r="B25" s="15"/>
      <c r="C25" s="14"/>
      <c r="D25" s="14"/>
      <c r="E25" s="14"/>
    </row>
    <row r="26" spans="1:5" x14ac:dyDescent="0.25">
      <c r="A26" s="37" t="s">
        <v>30</v>
      </c>
      <c r="B26" s="67"/>
      <c r="C26" s="38">
        <v>2600</v>
      </c>
      <c r="D26" s="39">
        <v>2940</v>
      </c>
      <c r="E26" s="39">
        <v>2940</v>
      </c>
    </row>
    <row r="27" spans="1:5" x14ac:dyDescent="0.25">
      <c r="A27" s="127" t="s">
        <v>31</v>
      </c>
      <c r="B27" s="128"/>
      <c r="C27" s="92">
        <v>3911</v>
      </c>
      <c r="D27" s="93">
        <v>4560</v>
      </c>
      <c r="E27" s="93">
        <v>4560</v>
      </c>
    </row>
    <row r="28" spans="1:5" x14ac:dyDescent="0.25">
      <c r="A28" s="127" t="s">
        <v>57</v>
      </c>
      <c r="B28" s="128"/>
      <c r="C28" s="92">
        <v>73</v>
      </c>
      <c r="D28" s="93">
        <v>92</v>
      </c>
      <c r="E28" s="93">
        <v>92</v>
      </c>
    </row>
    <row r="29" spans="1:5" x14ac:dyDescent="0.25">
      <c r="A29" s="90" t="s">
        <v>63</v>
      </c>
      <c r="B29" s="91"/>
      <c r="C29" s="92">
        <v>0</v>
      </c>
      <c r="D29" s="93">
        <v>0</v>
      </c>
      <c r="E29" s="93">
        <v>183</v>
      </c>
    </row>
    <row r="30" spans="1:5" x14ac:dyDescent="0.25">
      <c r="A30" s="40" t="s">
        <v>25</v>
      </c>
      <c r="B30" s="68"/>
      <c r="C30" s="16">
        <v>536</v>
      </c>
      <c r="D30" s="109">
        <v>0</v>
      </c>
      <c r="E30" s="109">
        <v>0</v>
      </c>
    </row>
    <row r="31" spans="1:5" x14ac:dyDescent="0.25">
      <c r="A31" s="41" t="s">
        <v>20</v>
      </c>
      <c r="B31" s="69"/>
      <c r="C31" s="16">
        <f>SUM(C33:C43)</f>
        <v>8670</v>
      </c>
      <c r="D31" s="109">
        <f>D33+D34+D35+D36+D37+D38+D39+D40+D41+D42+D43</f>
        <v>8960</v>
      </c>
      <c r="E31" s="109">
        <f>E33+E34+E35+E36+E37+E38+E39+E40+E41+E42+E43</f>
        <v>8960</v>
      </c>
    </row>
    <row r="32" spans="1:5" x14ac:dyDescent="0.25">
      <c r="A32" s="42" t="s">
        <v>6</v>
      </c>
      <c r="B32" s="70"/>
      <c r="C32" s="43"/>
      <c r="D32" s="110"/>
      <c r="E32" s="110"/>
    </row>
    <row r="33" spans="1:5" x14ac:dyDescent="0.25">
      <c r="A33" s="44" t="s">
        <v>39</v>
      </c>
      <c r="B33" s="71"/>
      <c r="C33" s="45">
        <v>2733</v>
      </c>
      <c r="D33" s="111">
        <v>2700</v>
      </c>
      <c r="E33" s="111">
        <v>2700</v>
      </c>
    </row>
    <row r="34" spans="1:5" x14ac:dyDescent="0.25">
      <c r="A34" s="44" t="s">
        <v>40</v>
      </c>
      <c r="B34" s="71"/>
      <c r="C34" s="45">
        <v>468</v>
      </c>
      <c r="D34" s="111">
        <v>460</v>
      </c>
      <c r="E34" s="111">
        <v>460</v>
      </c>
    </row>
    <row r="35" spans="1:5" x14ac:dyDescent="0.25">
      <c r="A35" s="46" t="s">
        <v>41</v>
      </c>
      <c r="B35" s="72"/>
      <c r="C35" s="45">
        <v>320</v>
      </c>
      <c r="D35" s="111">
        <v>290</v>
      </c>
      <c r="E35" s="111">
        <v>290</v>
      </c>
    </row>
    <row r="36" spans="1:5" x14ac:dyDescent="0.25">
      <c r="A36" s="46" t="s">
        <v>45</v>
      </c>
      <c r="B36" s="72"/>
      <c r="C36" s="45">
        <v>1928</v>
      </c>
      <c r="D36" s="111">
        <v>1900</v>
      </c>
      <c r="E36" s="111">
        <v>1900</v>
      </c>
    </row>
    <row r="37" spans="1:5" x14ac:dyDescent="0.25">
      <c r="A37" s="46" t="s">
        <v>42</v>
      </c>
      <c r="B37" s="72"/>
      <c r="C37" s="45">
        <v>1151</v>
      </c>
      <c r="D37" s="111">
        <v>990</v>
      </c>
      <c r="E37" s="111">
        <v>990</v>
      </c>
    </row>
    <row r="38" spans="1:5" x14ac:dyDescent="0.25">
      <c r="A38" s="46" t="s">
        <v>43</v>
      </c>
      <c r="B38" s="72"/>
      <c r="C38" s="45">
        <v>319</v>
      </c>
      <c r="D38" s="111">
        <v>290</v>
      </c>
      <c r="E38" s="111">
        <v>290</v>
      </c>
    </row>
    <row r="39" spans="1:5" x14ac:dyDescent="0.25">
      <c r="A39" s="94" t="s">
        <v>44</v>
      </c>
      <c r="B39" s="73"/>
      <c r="C39" s="47">
        <v>555</v>
      </c>
      <c r="D39" s="48">
        <v>800</v>
      </c>
      <c r="E39" s="48">
        <v>800</v>
      </c>
    </row>
    <row r="40" spans="1:5" x14ac:dyDescent="0.25">
      <c r="A40" s="49" t="s">
        <v>51</v>
      </c>
      <c r="B40" s="119"/>
      <c r="C40" s="120">
        <v>0</v>
      </c>
      <c r="D40" s="121">
        <v>60</v>
      </c>
      <c r="E40" s="121">
        <v>60</v>
      </c>
    </row>
    <row r="41" spans="1:5" x14ac:dyDescent="0.25">
      <c r="A41" s="49" t="s">
        <v>49</v>
      </c>
      <c r="B41" s="74"/>
      <c r="C41" s="50">
        <v>0</v>
      </c>
      <c r="D41" s="112">
        <v>30</v>
      </c>
      <c r="E41" s="112">
        <v>30</v>
      </c>
    </row>
    <row r="42" spans="1:5" x14ac:dyDescent="0.25">
      <c r="A42" s="118" t="s">
        <v>52</v>
      </c>
      <c r="B42" s="74"/>
      <c r="C42" s="50">
        <v>440</v>
      </c>
      <c r="D42" s="113">
        <v>440</v>
      </c>
      <c r="E42" s="113">
        <v>440</v>
      </c>
    </row>
    <row r="43" spans="1:5" ht="15.75" thickBot="1" x14ac:dyDescent="0.3">
      <c r="A43" s="107" t="s">
        <v>21</v>
      </c>
      <c r="B43" s="108"/>
      <c r="C43" s="51">
        <v>756</v>
      </c>
      <c r="D43" s="114">
        <v>1000</v>
      </c>
      <c r="E43" s="114">
        <v>1000</v>
      </c>
    </row>
    <row r="44" spans="1:5" ht="15.75" thickBot="1" x14ac:dyDescent="0.3">
      <c r="A44" s="87" t="s">
        <v>22</v>
      </c>
      <c r="B44" s="64"/>
      <c r="C44" s="52">
        <f>SUM(C26:C31)</f>
        <v>15790</v>
      </c>
      <c r="D44" s="115">
        <f>D26+D27+D30+D31</f>
        <v>16460</v>
      </c>
      <c r="E44" s="115">
        <f>SUM(E26:E31)</f>
        <v>16735</v>
      </c>
    </row>
    <row r="45" spans="1:5" ht="30" customHeight="1" thickBot="1" x14ac:dyDescent="0.3">
      <c r="A45" s="95" t="s">
        <v>23</v>
      </c>
      <c r="B45" s="75"/>
      <c r="C45" s="35">
        <v>49021</v>
      </c>
      <c r="D45" s="116">
        <v>49000</v>
      </c>
      <c r="E45" s="116">
        <v>49000</v>
      </c>
    </row>
    <row r="46" spans="1:5" ht="15.75" thickBot="1" x14ac:dyDescent="0.3">
      <c r="A46" s="89" t="s">
        <v>24</v>
      </c>
      <c r="B46" s="66"/>
      <c r="C46" s="52">
        <f>SUM(C44:C45)</f>
        <v>64811</v>
      </c>
      <c r="D46" s="115">
        <f>SUM(D44:D45)</f>
        <v>65460</v>
      </c>
      <c r="E46" s="115">
        <f>SUM(E44:E45)</f>
        <v>65735</v>
      </c>
    </row>
    <row r="47" spans="1:5" ht="15.75" thickBot="1" x14ac:dyDescent="0.3">
      <c r="A47" s="96" t="s">
        <v>7</v>
      </c>
      <c r="B47" s="76"/>
      <c r="C47" s="53">
        <f>SUM(C46-C24)</f>
        <v>0</v>
      </c>
      <c r="D47" s="117">
        <f ca="1">D47-D24</f>
        <v>0</v>
      </c>
      <c r="E47" s="117">
        <f>SUM(E46-E24)</f>
        <v>0</v>
      </c>
    </row>
    <row r="48" spans="1:5" x14ac:dyDescent="0.25">
      <c r="A48" s="142"/>
      <c r="B48" s="142"/>
      <c r="C48" s="142"/>
      <c r="D48" s="142"/>
      <c r="E48" t="s">
        <v>47</v>
      </c>
    </row>
    <row r="49" spans="1:7" ht="15.75" thickBot="1" x14ac:dyDescent="0.3">
      <c r="A49" s="143"/>
      <c r="B49" s="143"/>
      <c r="C49" s="143"/>
      <c r="D49" s="143"/>
      <c r="E49" s="143"/>
    </row>
    <row r="50" spans="1:7" x14ac:dyDescent="0.25">
      <c r="A50" s="98" t="s">
        <v>8</v>
      </c>
      <c r="B50" s="77"/>
      <c r="C50" s="126" t="s">
        <v>59</v>
      </c>
      <c r="D50" s="54" t="s">
        <v>50</v>
      </c>
      <c r="E50" s="54" t="s">
        <v>62</v>
      </c>
    </row>
    <row r="51" spans="1:7" ht="15.75" thickBot="1" x14ac:dyDescent="0.3">
      <c r="A51" s="97" t="s">
        <v>9</v>
      </c>
      <c r="B51" s="78"/>
      <c r="C51" s="17">
        <v>2155</v>
      </c>
      <c r="D51" s="17">
        <v>1610</v>
      </c>
      <c r="E51" s="17">
        <v>1610</v>
      </c>
    </row>
    <row r="52" spans="1:7" x14ac:dyDescent="0.25">
      <c r="A52" s="99" t="s">
        <v>10</v>
      </c>
      <c r="B52" s="79"/>
      <c r="C52" s="18">
        <f>C53+C54</f>
        <v>1524</v>
      </c>
      <c r="D52" s="18">
        <f>D53+D54</f>
        <v>1590</v>
      </c>
      <c r="E52" s="18">
        <f>E53+E54</f>
        <v>1590</v>
      </c>
    </row>
    <row r="53" spans="1:7" x14ac:dyDescent="0.25">
      <c r="A53" s="100" t="s">
        <v>11</v>
      </c>
      <c r="B53" s="80"/>
      <c r="C53" s="55">
        <v>1964</v>
      </c>
      <c r="D53" s="55">
        <v>2030</v>
      </c>
      <c r="E53" s="55">
        <v>2030</v>
      </c>
    </row>
    <row r="54" spans="1:7" x14ac:dyDescent="0.25">
      <c r="A54" s="101" t="s">
        <v>12</v>
      </c>
      <c r="B54" s="81"/>
      <c r="C54" s="56">
        <v>-440</v>
      </c>
      <c r="D54" s="56">
        <v>-440</v>
      </c>
      <c r="E54" s="56">
        <v>-440</v>
      </c>
    </row>
    <row r="55" spans="1:7" x14ac:dyDescent="0.25">
      <c r="A55" s="102" t="s">
        <v>13</v>
      </c>
      <c r="B55" s="82"/>
      <c r="C55" s="19">
        <f>C56+C57+C58</f>
        <v>1898</v>
      </c>
      <c r="D55" s="19">
        <f>D56+D57+D58</f>
        <v>2600</v>
      </c>
      <c r="E55" s="19">
        <f>E56+E57+E58</f>
        <v>2900</v>
      </c>
    </row>
    <row r="56" spans="1:7" x14ac:dyDescent="0.25">
      <c r="A56" s="101" t="s">
        <v>46</v>
      </c>
      <c r="B56" s="81"/>
      <c r="C56" s="57">
        <v>587</v>
      </c>
      <c r="D56" s="57">
        <v>800</v>
      </c>
      <c r="E56" s="57">
        <v>1100</v>
      </c>
    </row>
    <row r="57" spans="1:7" x14ac:dyDescent="0.25">
      <c r="A57" s="103" t="s">
        <v>14</v>
      </c>
      <c r="B57" s="83"/>
      <c r="C57" s="21">
        <v>555</v>
      </c>
      <c r="D57" s="21">
        <v>800</v>
      </c>
      <c r="E57" s="21">
        <v>800</v>
      </c>
      <c r="G57" t="s">
        <v>47</v>
      </c>
    </row>
    <row r="58" spans="1:7" x14ac:dyDescent="0.25">
      <c r="A58" s="104" t="s">
        <v>15</v>
      </c>
      <c r="B58" s="84"/>
      <c r="C58" s="58">
        <v>756</v>
      </c>
      <c r="D58" s="58">
        <v>1000</v>
      </c>
      <c r="E58" s="58">
        <v>1000</v>
      </c>
    </row>
    <row r="59" spans="1:7" ht="15.75" thickBot="1" x14ac:dyDescent="0.3">
      <c r="A59" s="122" t="s">
        <v>53</v>
      </c>
      <c r="B59" s="123"/>
      <c r="C59" s="124">
        <v>0</v>
      </c>
      <c r="D59" s="124">
        <v>0</v>
      </c>
      <c r="E59" s="124">
        <v>0</v>
      </c>
    </row>
    <row r="60" spans="1:7" ht="15.75" thickBot="1" x14ac:dyDescent="0.3">
      <c r="A60" s="105" t="s">
        <v>16</v>
      </c>
      <c r="B60" s="85"/>
      <c r="C60" s="20">
        <f>C51+C52-C55</f>
        <v>1781</v>
      </c>
      <c r="D60" s="20">
        <f>D51+D52-D55</f>
        <v>600</v>
      </c>
      <c r="E60" s="20">
        <f>E51+E52-E55</f>
        <v>300</v>
      </c>
    </row>
    <row r="61" spans="1:7" x14ac:dyDescent="0.25">
      <c r="E61" s="125"/>
    </row>
    <row r="62" spans="1:7" x14ac:dyDescent="0.25">
      <c r="C62" s="59"/>
    </row>
    <row r="63" spans="1:7" x14ac:dyDescent="0.25">
      <c r="C63" s="59"/>
      <c r="D63" s="59"/>
    </row>
    <row r="65" spans="1:1" x14ac:dyDescent="0.25">
      <c r="A65" s="106"/>
    </row>
  </sheetData>
  <mergeCells count="5">
    <mergeCell ref="A1:E1"/>
    <mergeCell ref="A3:E3"/>
    <mergeCell ref="A10:A13"/>
    <mergeCell ref="A48:D48"/>
    <mergeCell ref="A49:E49"/>
  </mergeCells>
  <printOptions horizontalCentered="1"/>
  <pageMargins left="0.70866141732283472" right="0.70866141732283472" top="0.78740157480314965" bottom="0.39370078740157483" header="0.31496062992125984" footer="0.31496062992125984"/>
  <pageSetup paperSize="9" scale="75" firstPageNumber="2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 (31072023)</vt:lpstr>
      <vt:lpstr>'PO (31072023)'!Oblast_tisku</vt:lpstr>
    </vt:vector>
  </TitlesOfParts>
  <Company>MMKV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Martina</dc:creator>
  <cp:lastModifiedBy>Červenková Jana</cp:lastModifiedBy>
  <cp:lastPrinted>2024-08-02T09:31:30Z</cp:lastPrinted>
  <dcterms:created xsi:type="dcterms:W3CDTF">2019-10-09T13:51:45Z</dcterms:created>
  <dcterms:modified xsi:type="dcterms:W3CDTF">2024-09-06T06:07:59Z</dcterms:modified>
</cp:coreProperties>
</file>