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6_ZŠ Konečná\1.Úprava rozpočtu-os.nákl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Print_Area" localSheetId="0">List1!$A$1:$F$72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5" i="1" s="1"/>
  <c r="E56" i="1" s="1"/>
  <c r="E40" i="1"/>
  <c r="E29" i="1"/>
  <c r="E31" i="1" s="1"/>
  <c r="E12" i="1"/>
  <c r="C40" i="1" l="1"/>
  <c r="C55" i="1" l="1"/>
  <c r="D64" i="1"/>
  <c r="C64" i="1"/>
  <c r="D61" i="1"/>
  <c r="C61" i="1"/>
  <c r="F40" i="1"/>
  <c r="D40" i="1"/>
  <c r="D53" i="1" s="1"/>
  <c r="F12" i="1"/>
  <c r="F29" i="1" s="1"/>
  <c r="F31" i="1" s="1"/>
  <c r="D12" i="1"/>
  <c r="D29" i="1" s="1"/>
  <c r="D31" i="1" s="1"/>
  <c r="C12" i="1"/>
  <c r="C31" i="1" s="1"/>
  <c r="D70" i="1" l="1"/>
  <c r="C70" i="1"/>
  <c r="F53" i="1"/>
  <c r="F55" i="1" s="1"/>
  <c r="F56" i="1" s="1"/>
  <c r="D55" i="1"/>
  <c r="D56" i="1" s="1"/>
  <c r="C56" i="1"/>
</calcChain>
</file>

<file path=xl/sharedStrings.xml><?xml version="1.0" encoding="utf-8"?>
<sst xmlns="http://schemas.openxmlformats.org/spreadsheetml/2006/main" count="71" uniqueCount="70">
  <si>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</si>
  <si>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</si>
  <si>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</si>
  <si>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</si>
  <si>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</si>
  <si>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</si>
  <si>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</si>
  <si>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</si>
  <si>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</si>
  <si>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</si>
  <si>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</si>
  <si>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</si>
  <si>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</si>
  <si>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</si>
  <si>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</si>
  <si>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</si>
  <si>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</si>
  <si>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</si>
  <si>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</si>
  <si>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</si>
  <si>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</si>
  <si>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</si>
  <si>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</si>
  <si>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</si>
  <si>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</si>
  <si>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</si>
  <si>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</si>
  <si>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</si>
  <si>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</si>
  <si>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</si>
  <si>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</si>
  <si>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</si>
  <si>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</si>
  <si>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</si>
  <si>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</si>
  <si>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</si>
  <si>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</si>
  <si>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</si>
  <si>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</si>
  <si>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</si>
  <si>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</si>
  <si>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</si>
  <si>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</si>
  <si>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</si>
  <si>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</si>
  <si>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</si>
  <si>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</si>
  <si>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</si>
  <si>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</si>
  <si>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</si>
  <si>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</si>
  <si>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</si>
  <si>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</si>
  <si>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</si>
  <si>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</si>
  <si>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</si>
  <si>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</si>
  <si>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</si>
  <si>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</si>
  <si>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Karlovy Vary, Konečná 25, příspěvková organizace</t>
  </si>
  <si>
    <t>IČO: 497 53 754</t>
  </si>
  <si>
    <t>vybavení školy a ŠJ</t>
  </si>
  <si>
    <t>rekonstrukce žákovských záchodků</t>
  </si>
  <si>
    <t>ONIV</t>
  </si>
  <si>
    <t xml:space="preserve">projekt žákovské kuchyňky </t>
  </si>
  <si>
    <t>Projekt žákovská kuchyňka</t>
  </si>
  <si>
    <t>Jiné sociální náklady (528, 525)</t>
  </si>
  <si>
    <r>
      <t xml:space="preserve">Počet </t>
    </r>
    <r>
      <rPr>
        <i/>
        <sz val="10"/>
        <rFont val="Calibri"/>
        <family val="2"/>
        <charset val="238"/>
      </rPr>
      <t>ZAMĚSTNANCŮ</t>
    </r>
    <r>
      <rPr>
        <sz val="10"/>
        <rFont val="Calibri"/>
        <family val="2"/>
        <charset val="238"/>
      </rPr>
      <t>: roční prům. přepočtený stav</t>
    </r>
  </si>
  <si>
    <t>Mzdy a zákonné odvody - 521 - DČ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</si>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</sst>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164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3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0" fillId="0" borderId="0" xfId="0"/>
    <xf numFmtId="3" fontId="4" fillId="0" borderId="11" xfId="0" applyNumberFormat="1" applyFont="1" applyFill="1" applyBorder="1" applyAlignment="1">
      <alignment vertical="center"/>
    </xf>
    <xf numFmtId="3" fontId="0" fillId="0" borderId="0" xfId="0" applyNumberFormat="1"/>
    <xf numFmtId="3" fontId="15" fillId="0" borderId="0" xfId="0" applyNumberFormat="1" applyFont="1"/>
    <xf numFmtId="3" fontId="9" fillId="3" borderId="11" xfId="0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15" fillId="0" borderId="0" xfId="0" applyFont="1"/>
    <xf numFmtId="0" fontId="9" fillId="2" borderId="14" xfId="0" applyFont="1" applyFill="1" applyBorder="1" applyAlignment="1">
      <alignment horizontal="left" vertical="center"/>
    </xf>
    <xf numFmtId="0" fontId="0" fillId="0" borderId="0" xfId="0" applyFill="1" applyBorder="1"/>
    <xf numFmtId="3" fontId="0" fillId="0" borderId="0" xfId="0" applyNumberFormat="1" applyFill="1" applyBorder="1"/>
    <xf numFmtId="0" fontId="15" fillId="0" borderId="0" xfId="0" applyFont="1" applyFill="1" applyBorder="1"/>
    <xf numFmtId="3" fontId="15" fillId="0" borderId="0" xfId="0" applyNumberFormat="1" applyFont="1" applyFill="1" applyBorder="1"/>
    <xf numFmtId="0" fontId="4" fillId="0" borderId="41" xfId="0" applyFont="1" applyBorder="1" applyAlignment="1">
      <alignment vertical="center"/>
    </xf>
    <xf numFmtId="0" fontId="9" fillId="0" borderId="42" xfId="1" applyFont="1" applyFill="1" applyBorder="1" applyAlignment="1">
      <alignment vertical="center"/>
    </xf>
    <xf numFmtId="0" fontId="9" fillId="0" borderId="43" xfId="1" applyFont="1" applyFill="1" applyBorder="1" applyAlignment="1">
      <alignment vertical="center"/>
    </xf>
    <xf numFmtId="3" fontId="9" fillId="0" borderId="4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6" fillId="2" borderId="45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workbookViewId="0">
      <selection activeCell="K16" sqref="K16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0.42578125" style="133" customWidth="1"/>
    <col min="6" max="6" width="13.28515625" bestFit="1" customWidth="1"/>
    <col min="7" max="11" width="9.85546875" bestFit="1" customWidth="1"/>
    <col min="14" max="14" width="9.85546875" bestFit="1" customWidth="1"/>
    <col min="16" max="17" width="9.85546875" bestFit="1" customWidth="1"/>
  </cols>
  <sheetData>
    <row r="1" spans="1:18" ht="19.5" thickBot="1" x14ac:dyDescent="0.3">
      <c r="A1" s="150" t="s">
        <v>39</v>
      </c>
      <c r="B1" s="150"/>
      <c r="C1" s="150"/>
      <c r="D1" s="150"/>
      <c r="E1" s="150"/>
      <c r="F1" s="150"/>
    </row>
    <row r="2" spans="1:18" ht="15.75" thickBot="1" x14ac:dyDescent="0.3">
      <c r="A2" s="1"/>
      <c r="B2" s="1"/>
      <c r="H2" s="142"/>
      <c r="I2" s="163"/>
      <c r="J2" s="163"/>
      <c r="K2" s="163"/>
      <c r="L2" s="163"/>
      <c r="M2" s="163"/>
      <c r="N2" s="163"/>
      <c r="O2" s="163"/>
      <c r="P2" s="163"/>
      <c r="Q2" s="163"/>
      <c r="R2" s="142"/>
    </row>
    <row r="3" spans="1:18" ht="16.5" thickBot="1" x14ac:dyDescent="0.3">
      <c r="A3" s="151" t="s">
        <v>59</v>
      </c>
      <c r="B3" s="151"/>
      <c r="C3" s="151"/>
      <c r="D3" s="151"/>
      <c r="E3" s="151"/>
      <c r="F3" s="151"/>
      <c r="H3" s="142"/>
      <c r="I3" s="163"/>
      <c r="J3" s="163"/>
      <c r="K3" s="163"/>
      <c r="L3" s="163"/>
      <c r="M3" s="163"/>
      <c r="N3" s="163"/>
      <c r="O3" s="163"/>
      <c r="P3" s="163"/>
      <c r="Q3" s="163"/>
      <c r="R3" s="142"/>
    </row>
    <row r="4" spans="1:18" x14ac:dyDescent="0.25">
      <c r="A4" s="2" t="s">
        <v>60</v>
      </c>
      <c r="B4" s="2"/>
      <c r="H4" s="142"/>
      <c r="I4" s="142"/>
      <c r="J4" s="142"/>
      <c r="K4" s="142"/>
      <c r="L4" s="142"/>
      <c r="M4" s="142"/>
      <c r="N4" s="142"/>
      <c r="O4" s="143"/>
      <c r="P4" s="143"/>
      <c r="Q4" s="143"/>
      <c r="R4" s="142"/>
    </row>
    <row r="5" spans="1:18" ht="15.75" thickBot="1" x14ac:dyDescent="0.3">
      <c r="A5" s="3"/>
      <c r="B5" s="3"/>
      <c r="C5" s="152"/>
      <c r="D5" s="152"/>
      <c r="E5" s="156"/>
      <c r="H5" s="142"/>
      <c r="I5" s="142"/>
      <c r="J5" s="142"/>
      <c r="K5" s="142"/>
      <c r="L5" s="142"/>
      <c r="M5" s="142"/>
      <c r="N5" s="142"/>
      <c r="O5" s="143"/>
      <c r="P5" s="143"/>
      <c r="Q5" s="143"/>
      <c r="R5" s="142"/>
    </row>
    <row r="6" spans="1:18" x14ac:dyDescent="0.25">
      <c r="A6" s="3"/>
      <c r="B6" s="3"/>
      <c r="C6" s="97" t="s">
        <v>0</v>
      </c>
      <c r="D6" s="4" t="s">
        <v>1</v>
      </c>
      <c r="E6" s="4" t="s">
        <v>2</v>
      </c>
      <c r="F6" s="4" t="s">
        <v>69</v>
      </c>
      <c r="H6" s="142"/>
      <c r="I6" s="142"/>
      <c r="J6" s="142"/>
      <c r="K6" s="142"/>
      <c r="L6" s="142"/>
      <c r="M6" s="142"/>
      <c r="N6" s="142"/>
      <c r="O6" s="143"/>
      <c r="P6" s="143"/>
      <c r="Q6" s="143"/>
      <c r="R6" s="142"/>
    </row>
    <row r="7" spans="1:18" ht="15.75" thickBot="1" x14ac:dyDescent="0.3">
      <c r="A7" s="5" t="s">
        <v>3</v>
      </c>
      <c r="B7" s="5"/>
      <c r="C7" s="98">
        <v>2024</v>
      </c>
      <c r="D7" s="6">
        <v>2025</v>
      </c>
      <c r="E7" s="6">
        <v>2026</v>
      </c>
      <c r="F7" s="6">
        <v>2026</v>
      </c>
      <c r="H7" s="142"/>
      <c r="I7" s="142"/>
      <c r="J7" s="142"/>
      <c r="K7" s="142"/>
      <c r="L7" s="142"/>
      <c r="M7" s="142"/>
      <c r="N7" s="142"/>
      <c r="O7" s="143"/>
      <c r="P7" s="143"/>
      <c r="Q7" s="143"/>
      <c r="R7" s="142"/>
    </row>
    <row r="8" spans="1:18" x14ac:dyDescent="0.25">
      <c r="A8" s="123" t="s">
        <v>4</v>
      </c>
      <c r="B8" s="7"/>
      <c r="C8" s="154">
        <v>279000</v>
      </c>
      <c r="D8" s="155">
        <v>334000</v>
      </c>
      <c r="E8" s="155">
        <v>6490000</v>
      </c>
      <c r="F8" s="155">
        <v>6566000</v>
      </c>
      <c r="H8" s="142"/>
      <c r="I8" s="142"/>
      <c r="J8" s="142"/>
      <c r="K8" s="142"/>
      <c r="L8" s="142"/>
      <c r="M8" s="142"/>
      <c r="N8" s="142"/>
      <c r="O8" s="143"/>
      <c r="P8" s="143"/>
      <c r="Q8" s="143"/>
      <c r="R8" s="142"/>
    </row>
    <row r="9" spans="1:18" x14ac:dyDescent="0.25">
      <c r="A9" s="8" t="s">
        <v>5</v>
      </c>
      <c r="B9" s="9"/>
      <c r="C9" s="10">
        <v>0</v>
      </c>
      <c r="D9" s="11">
        <v>0</v>
      </c>
      <c r="E9" s="11">
        <v>0</v>
      </c>
      <c r="F9" s="11">
        <v>0</v>
      </c>
      <c r="H9" s="142"/>
      <c r="I9" s="142"/>
      <c r="J9" s="142"/>
      <c r="K9" s="144"/>
      <c r="L9" s="142"/>
      <c r="M9" s="142"/>
      <c r="N9" s="144"/>
      <c r="O9" s="143"/>
      <c r="P9" s="143"/>
      <c r="Q9" s="145"/>
      <c r="R9" s="142"/>
    </row>
    <row r="10" spans="1:18" x14ac:dyDescent="0.25">
      <c r="A10" s="8" t="s">
        <v>6</v>
      </c>
      <c r="B10" s="9"/>
      <c r="C10" s="10">
        <v>95000</v>
      </c>
      <c r="D10" s="11">
        <v>113000</v>
      </c>
      <c r="E10" s="11">
        <v>2194000</v>
      </c>
      <c r="F10" s="11">
        <v>2220000</v>
      </c>
      <c r="H10" s="142"/>
      <c r="I10" s="142"/>
      <c r="J10" s="142"/>
      <c r="K10" s="142"/>
      <c r="L10" s="142"/>
      <c r="M10" s="142"/>
      <c r="N10" s="142"/>
      <c r="O10" s="142"/>
      <c r="P10" s="143"/>
      <c r="Q10" s="143"/>
      <c r="R10" s="142"/>
    </row>
    <row r="11" spans="1:18" ht="15.75" thickBot="1" x14ac:dyDescent="0.3">
      <c r="A11" s="8" t="s">
        <v>7</v>
      </c>
      <c r="B11" s="9"/>
      <c r="C11" s="10">
        <v>3000</v>
      </c>
      <c r="D11" s="11">
        <v>3000</v>
      </c>
      <c r="E11" s="11">
        <v>65000</v>
      </c>
      <c r="F11" s="11">
        <v>66000</v>
      </c>
      <c r="H11" s="142"/>
      <c r="I11" s="142"/>
      <c r="J11" s="142"/>
      <c r="K11" s="142"/>
      <c r="L11" s="142"/>
      <c r="M11" s="142"/>
      <c r="N11" s="142"/>
      <c r="O11" s="142"/>
      <c r="P11" s="143"/>
      <c r="Q11" s="143"/>
      <c r="R11" s="142"/>
    </row>
    <row r="12" spans="1:18" ht="15.75" thickBot="1" x14ac:dyDescent="0.3">
      <c r="A12" s="131" t="s">
        <v>52</v>
      </c>
      <c r="B12" s="132"/>
      <c r="C12" s="12">
        <f>SUM(C8:C11)</f>
        <v>377000</v>
      </c>
      <c r="D12" s="12">
        <f>SUM(D8:D11)</f>
        <v>450000</v>
      </c>
      <c r="E12" s="12">
        <f>SUM(E8:E11)</f>
        <v>8749000</v>
      </c>
      <c r="F12" s="12">
        <f>SUM(F8:F11)</f>
        <v>8852000</v>
      </c>
      <c r="H12" s="142"/>
      <c r="I12" s="142"/>
      <c r="J12" s="142"/>
      <c r="K12" s="144"/>
      <c r="L12" s="142"/>
      <c r="M12" s="142"/>
      <c r="N12" s="144"/>
      <c r="O12" s="142"/>
      <c r="P12" s="143"/>
      <c r="Q12" s="145"/>
      <c r="R12" s="142"/>
    </row>
    <row r="13" spans="1:18" s="133" customFormat="1" x14ac:dyDescent="0.25">
      <c r="A13" s="147" t="s">
        <v>66</v>
      </c>
      <c r="B13" s="148"/>
      <c r="C13" s="149">
        <v>0</v>
      </c>
      <c r="D13" s="149">
        <v>0</v>
      </c>
      <c r="E13" s="149">
        <v>27000</v>
      </c>
      <c r="F13" s="149">
        <v>28000</v>
      </c>
      <c r="H13" s="142"/>
      <c r="I13" s="142"/>
      <c r="J13" s="142"/>
      <c r="K13" s="144"/>
      <c r="L13" s="142"/>
      <c r="M13" s="142"/>
      <c r="N13" s="144"/>
      <c r="O13" s="142"/>
      <c r="P13" s="143"/>
      <c r="Q13" s="145"/>
      <c r="R13" s="142"/>
    </row>
    <row r="14" spans="1:18" x14ac:dyDescent="0.25">
      <c r="A14" s="94" t="s">
        <v>36</v>
      </c>
      <c r="B14" s="146"/>
      <c r="C14" s="96">
        <v>879000</v>
      </c>
      <c r="D14" s="96">
        <v>1322000</v>
      </c>
      <c r="E14" s="96">
        <v>1324000</v>
      </c>
      <c r="F14" s="96">
        <v>1324000</v>
      </c>
      <c r="H14" s="142"/>
      <c r="I14" s="142"/>
      <c r="J14" s="142"/>
      <c r="K14" s="142"/>
      <c r="L14" s="142"/>
      <c r="M14" s="142"/>
      <c r="N14" s="142"/>
      <c r="O14" s="142"/>
      <c r="P14" s="143"/>
      <c r="Q14" s="142"/>
      <c r="R14" s="142"/>
    </row>
    <row r="15" spans="1:18" x14ac:dyDescent="0.25">
      <c r="A15" s="94" t="s">
        <v>37</v>
      </c>
      <c r="B15" s="95"/>
      <c r="C15" s="96">
        <v>2287000</v>
      </c>
      <c r="D15" s="96">
        <v>2260000</v>
      </c>
      <c r="E15" s="96">
        <v>2400000</v>
      </c>
      <c r="F15" s="96">
        <v>2400000</v>
      </c>
      <c r="H15" s="142"/>
      <c r="I15" s="142"/>
      <c r="J15" s="142"/>
      <c r="K15" s="142"/>
      <c r="L15" s="142"/>
      <c r="M15" s="142"/>
      <c r="N15" s="142"/>
      <c r="O15" s="142"/>
      <c r="P15" s="143"/>
      <c r="Q15" s="142"/>
      <c r="R15" s="142"/>
    </row>
    <row r="16" spans="1:18" x14ac:dyDescent="0.25">
      <c r="A16" s="153" t="s">
        <v>8</v>
      </c>
      <c r="B16" s="13" t="s">
        <v>9</v>
      </c>
      <c r="C16" s="14">
        <v>2115000</v>
      </c>
      <c r="D16" s="14">
        <v>2770000</v>
      </c>
      <c r="E16" s="14">
        <v>2495000</v>
      </c>
      <c r="F16" s="14">
        <v>2495000</v>
      </c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7" x14ac:dyDescent="0.25">
      <c r="A17" s="153"/>
      <c r="B17" s="13" t="s">
        <v>10</v>
      </c>
      <c r="C17" s="14">
        <v>1434000</v>
      </c>
      <c r="D17" s="14">
        <v>1210000</v>
      </c>
      <c r="E17" s="14">
        <v>1210000</v>
      </c>
      <c r="F17" s="14">
        <v>1210000</v>
      </c>
      <c r="J17" s="135"/>
      <c r="K17" s="135"/>
    </row>
    <row r="18" spans="1:17" x14ac:dyDescent="0.25">
      <c r="A18" s="153"/>
      <c r="B18" s="13" t="s">
        <v>11</v>
      </c>
      <c r="C18" s="14">
        <v>0</v>
      </c>
      <c r="D18" s="14">
        <v>0</v>
      </c>
      <c r="E18" s="14">
        <v>0</v>
      </c>
      <c r="F18" s="14">
        <v>0</v>
      </c>
      <c r="J18" s="135"/>
      <c r="K18" s="135"/>
      <c r="N18" s="135"/>
    </row>
    <row r="19" spans="1:17" x14ac:dyDescent="0.25">
      <c r="A19" s="153"/>
      <c r="B19" s="13" t="s">
        <v>12</v>
      </c>
      <c r="C19" s="14">
        <v>281000</v>
      </c>
      <c r="D19" s="14">
        <v>290000</v>
      </c>
      <c r="E19" s="14">
        <v>290000</v>
      </c>
      <c r="F19" s="14">
        <v>290000</v>
      </c>
      <c r="J19" s="135"/>
      <c r="K19" s="135"/>
    </row>
    <row r="20" spans="1:17" x14ac:dyDescent="0.25">
      <c r="A20" s="126" t="s">
        <v>56</v>
      </c>
      <c r="B20" s="15"/>
      <c r="C20" s="14">
        <v>630000</v>
      </c>
      <c r="D20" s="14">
        <v>1140000</v>
      </c>
      <c r="E20" s="14">
        <v>1450000</v>
      </c>
      <c r="F20" s="14">
        <v>1450000</v>
      </c>
      <c r="K20" s="135"/>
    </row>
    <row r="21" spans="1:17" x14ac:dyDescent="0.25">
      <c r="A21" s="16" t="s">
        <v>15</v>
      </c>
      <c r="B21" s="17"/>
      <c r="C21" s="14">
        <v>1043000</v>
      </c>
      <c r="D21" s="14">
        <v>1100000</v>
      </c>
      <c r="E21" s="14">
        <v>1200000</v>
      </c>
      <c r="F21" s="14">
        <v>1200000</v>
      </c>
      <c r="K21" s="135"/>
    </row>
    <row r="22" spans="1:17" s="133" customFormat="1" x14ac:dyDescent="0.25">
      <c r="A22" s="16" t="s">
        <v>68</v>
      </c>
      <c r="B22" s="17"/>
      <c r="C22" s="14">
        <v>0</v>
      </c>
      <c r="D22" s="14">
        <v>0</v>
      </c>
      <c r="E22" s="14">
        <v>0</v>
      </c>
      <c r="F22" s="14">
        <v>451000</v>
      </c>
      <c r="G22" s="119"/>
      <c r="H22" s="119"/>
      <c r="I22" s="119"/>
    </row>
    <row r="23" spans="1:17" x14ac:dyDescent="0.25">
      <c r="A23" s="85" t="s">
        <v>13</v>
      </c>
      <c r="B23" s="86"/>
      <c r="C23" s="87">
        <v>1570000</v>
      </c>
      <c r="D23" s="87">
        <v>1926000</v>
      </c>
      <c r="E23" s="87">
        <v>2077000</v>
      </c>
      <c r="F23" s="87">
        <v>2077000</v>
      </c>
      <c r="G23" s="119"/>
      <c r="H23" s="119"/>
      <c r="I23" s="119"/>
    </row>
    <row r="24" spans="1:17" x14ac:dyDescent="0.25">
      <c r="A24" s="16" t="s">
        <v>14</v>
      </c>
      <c r="B24" s="17"/>
      <c r="C24" s="14">
        <v>214000</v>
      </c>
      <c r="D24" s="14">
        <v>570000</v>
      </c>
      <c r="E24" s="14">
        <v>838000</v>
      </c>
      <c r="F24" s="14">
        <v>1038000</v>
      </c>
    </row>
    <row r="25" spans="1:17" x14ac:dyDescent="0.25">
      <c r="A25" s="124" t="s">
        <v>63</v>
      </c>
      <c r="B25" s="19"/>
      <c r="C25" s="134">
        <v>0</v>
      </c>
      <c r="D25" s="134">
        <v>0</v>
      </c>
      <c r="E25" s="134">
        <v>617000</v>
      </c>
      <c r="F25" s="134">
        <v>617000</v>
      </c>
    </row>
    <row r="26" spans="1:17" x14ac:dyDescent="0.25">
      <c r="A26" s="8" t="s">
        <v>57</v>
      </c>
      <c r="B26" s="17"/>
      <c r="C26" s="14">
        <v>0</v>
      </c>
      <c r="D26" s="14">
        <v>0</v>
      </c>
      <c r="E26" s="14">
        <v>0</v>
      </c>
      <c r="F26" s="14">
        <v>0</v>
      </c>
    </row>
    <row r="27" spans="1:17" s="133" customFormat="1" x14ac:dyDescent="0.25">
      <c r="A27" s="124" t="s">
        <v>64</v>
      </c>
      <c r="B27" s="19"/>
      <c r="C27" s="134">
        <v>200000</v>
      </c>
      <c r="D27" s="134">
        <v>0</v>
      </c>
      <c r="E27" s="134">
        <v>0</v>
      </c>
      <c r="F27" s="134">
        <v>0</v>
      </c>
    </row>
    <row r="28" spans="1:17" ht="15.75" thickBot="1" x14ac:dyDescent="0.3">
      <c r="A28" s="18" t="s">
        <v>50</v>
      </c>
      <c r="B28" s="19"/>
      <c r="C28" s="20">
        <v>31000</v>
      </c>
      <c r="D28" s="20">
        <v>0</v>
      </c>
      <c r="E28" s="134">
        <v>0</v>
      </c>
      <c r="F28" s="20">
        <v>0</v>
      </c>
    </row>
    <row r="29" spans="1:17" ht="15.75" thickBot="1" x14ac:dyDescent="0.3">
      <c r="A29" s="104" t="s">
        <v>38</v>
      </c>
      <c r="B29" s="102"/>
      <c r="C29" s="103">
        <v>11936000</v>
      </c>
      <c r="D29" s="103">
        <f>SUM(D12:D28)</f>
        <v>13038000</v>
      </c>
      <c r="E29" s="103">
        <f>SUM(E12:E28)</f>
        <v>22677000</v>
      </c>
      <c r="F29" s="103">
        <f>SUM(F12:F28)</f>
        <v>23432000</v>
      </c>
      <c r="G29" s="135"/>
      <c r="H29" s="135"/>
      <c r="I29" s="135"/>
      <c r="K29" s="135"/>
      <c r="P29" s="135"/>
      <c r="Q29" s="135"/>
    </row>
    <row r="30" spans="1:17" ht="21.75" customHeight="1" thickBot="1" x14ac:dyDescent="0.3">
      <c r="A30" s="99" t="s">
        <v>51</v>
      </c>
      <c r="B30" s="125"/>
      <c r="C30" s="100">
        <v>40037000</v>
      </c>
      <c r="D30" s="101">
        <v>39000000</v>
      </c>
      <c r="E30" s="101">
        <v>40008000</v>
      </c>
      <c r="F30" s="101">
        <v>40008000</v>
      </c>
    </row>
    <row r="31" spans="1:17" ht="15.75" thickBot="1" x14ac:dyDescent="0.3">
      <c r="A31" s="21" t="s">
        <v>16</v>
      </c>
      <c r="B31" s="22"/>
      <c r="C31" s="23">
        <f>SUM(C29,C30)</f>
        <v>51973000</v>
      </c>
      <c r="D31" s="23">
        <f>SUM(D29:D30)</f>
        <v>52038000</v>
      </c>
      <c r="E31" s="23">
        <f>SUM(E29:E30)</f>
        <v>62685000</v>
      </c>
      <c r="F31" s="23">
        <f>SUM(F29:F30)</f>
        <v>63440000</v>
      </c>
      <c r="G31" s="135"/>
    </row>
    <row r="32" spans="1:17" x14ac:dyDescent="0.25">
      <c r="A32" s="3"/>
      <c r="B32" s="3"/>
      <c r="L32" s="135"/>
    </row>
    <row r="33" spans="1:12" ht="15.75" thickBot="1" x14ac:dyDescent="0.3">
      <c r="A33" s="24" t="s">
        <v>17</v>
      </c>
      <c r="B33" s="24"/>
      <c r="L33" s="135"/>
    </row>
    <row r="34" spans="1:12" x14ac:dyDescent="0.25">
      <c r="A34" s="25" t="s">
        <v>18</v>
      </c>
      <c r="B34" s="26"/>
      <c r="C34" s="27">
        <v>2850000</v>
      </c>
      <c r="D34" s="28">
        <v>3230000</v>
      </c>
      <c r="E34" s="157">
        <v>12991000</v>
      </c>
      <c r="F34" s="29">
        <v>13546000</v>
      </c>
      <c r="H34" s="64"/>
      <c r="I34" s="135"/>
      <c r="L34" s="136"/>
    </row>
    <row r="35" spans="1:12" x14ac:dyDescent="0.25">
      <c r="A35" s="105" t="s">
        <v>19</v>
      </c>
      <c r="B35" s="106"/>
      <c r="C35" s="32">
        <v>3446000</v>
      </c>
      <c r="D35" s="33">
        <v>4270000</v>
      </c>
      <c r="E35" s="34">
        <v>3995000</v>
      </c>
      <c r="F35" s="34">
        <v>3995000</v>
      </c>
      <c r="L35" s="135"/>
    </row>
    <row r="36" spans="1:12" s="133" customFormat="1" x14ac:dyDescent="0.25">
      <c r="A36" s="105" t="s">
        <v>65</v>
      </c>
      <c r="B36" s="106"/>
      <c r="C36" s="32">
        <v>200000</v>
      </c>
      <c r="D36" s="33">
        <v>0</v>
      </c>
      <c r="E36" s="34">
        <v>0</v>
      </c>
      <c r="F36" s="34">
        <v>0</v>
      </c>
      <c r="L36" s="135"/>
    </row>
    <row r="37" spans="1:12" x14ac:dyDescent="0.25">
      <c r="A37" s="128" t="s">
        <v>58</v>
      </c>
      <c r="B37" s="129"/>
      <c r="C37" s="120">
        <v>-147000</v>
      </c>
      <c r="D37" s="121">
        <v>146000</v>
      </c>
      <c r="E37" s="122">
        <v>0</v>
      </c>
      <c r="F37" s="122">
        <v>0</v>
      </c>
      <c r="L37" s="135"/>
    </row>
    <row r="38" spans="1:12" x14ac:dyDescent="0.25">
      <c r="A38" s="30" t="s">
        <v>50</v>
      </c>
      <c r="B38" s="31"/>
      <c r="C38" s="32">
        <v>31000</v>
      </c>
      <c r="D38" s="33">
        <v>0</v>
      </c>
      <c r="E38" s="34">
        <v>0</v>
      </c>
      <c r="F38" s="34">
        <v>0</v>
      </c>
      <c r="L38" s="136"/>
    </row>
    <row r="39" spans="1:12" x14ac:dyDescent="0.25">
      <c r="A39" s="35" t="s">
        <v>54</v>
      </c>
      <c r="B39" s="36"/>
      <c r="C39" s="37">
        <v>0</v>
      </c>
      <c r="D39" s="38">
        <v>0</v>
      </c>
      <c r="E39" s="39">
        <v>0</v>
      </c>
      <c r="F39" s="39">
        <v>0</v>
      </c>
      <c r="L39" s="135"/>
    </row>
    <row r="40" spans="1:12" x14ac:dyDescent="0.25">
      <c r="A40" s="127" t="s">
        <v>55</v>
      </c>
      <c r="B40" s="40"/>
      <c r="C40" s="37">
        <f>SUM(C41:C52)</f>
        <v>4560000</v>
      </c>
      <c r="D40" s="38">
        <f>SUM(D42:D52)</f>
        <v>5538000</v>
      </c>
      <c r="E40" s="39">
        <f>SUM(E42:E52)</f>
        <v>5691000</v>
      </c>
      <c r="F40" s="41">
        <f>SUM(F42:F52)</f>
        <v>5891000</v>
      </c>
      <c r="L40" s="135"/>
    </row>
    <row r="41" spans="1:12" x14ac:dyDescent="0.25">
      <c r="A41" s="42" t="s">
        <v>20</v>
      </c>
      <c r="B41" s="43"/>
      <c r="C41" s="44"/>
      <c r="D41" s="45"/>
      <c r="E41" s="46"/>
      <c r="F41" s="46"/>
      <c r="L41" s="135"/>
    </row>
    <row r="42" spans="1:12" x14ac:dyDescent="0.25">
      <c r="A42" s="8" t="s">
        <v>40</v>
      </c>
      <c r="B42" s="47"/>
      <c r="C42" s="48">
        <v>1718000</v>
      </c>
      <c r="D42" s="14">
        <v>1850000</v>
      </c>
      <c r="E42" s="14">
        <v>2000000</v>
      </c>
      <c r="F42" s="14">
        <v>2000000</v>
      </c>
      <c r="L42" s="135"/>
    </row>
    <row r="43" spans="1:12" x14ac:dyDescent="0.25">
      <c r="A43" s="8" t="s">
        <v>41</v>
      </c>
      <c r="B43" s="47"/>
      <c r="C43" s="48">
        <v>382000</v>
      </c>
      <c r="D43" s="14">
        <v>395000</v>
      </c>
      <c r="E43" s="14">
        <v>400000</v>
      </c>
      <c r="F43" s="14">
        <v>400000</v>
      </c>
      <c r="L43" s="135"/>
    </row>
    <row r="44" spans="1:12" x14ac:dyDescent="0.25">
      <c r="A44" s="8" t="s">
        <v>42</v>
      </c>
      <c r="B44" s="47"/>
      <c r="C44" s="48">
        <v>438000</v>
      </c>
      <c r="D44" s="14">
        <v>445000</v>
      </c>
      <c r="E44" s="14">
        <v>445000</v>
      </c>
      <c r="F44" s="14">
        <v>445000</v>
      </c>
      <c r="L44" s="135"/>
    </row>
    <row r="45" spans="1:12" x14ac:dyDescent="0.25">
      <c r="A45" s="8" t="s">
        <v>43</v>
      </c>
      <c r="B45" s="47"/>
      <c r="C45" s="48">
        <v>350000</v>
      </c>
      <c r="D45" s="14">
        <v>355000</v>
      </c>
      <c r="E45" s="14">
        <v>320000</v>
      </c>
      <c r="F45" s="14">
        <v>320000</v>
      </c>
      <c r="L45" s="135"/>
    </row>
    <row r="46" spans="1:12" x14ac:dyDescent="0.25">
      <c r="A46" s="8" t="s">
        <v>44</v>
      </c>
      <c r="B46" s="47"/>
      <c r="C46" s="48">
        <v>778000</v>
      </c>
      <c r="D46" s="14">
        <v>735000</v>
      </c>
      <c r="E46" s="14">
        <v>735000</v>
      </c>
      <c r="F46" s="14">
        <v>735000</v>
      </c>
      <c r="L46" s="135"/>
    </row>
    <row r="47" spans="1:12" x14ac:dyDescent="0.25">
      <c r="A47" s="8" t="s">
        <v>21</v>
      </c>
      <c r="B47" s="47"/>
      <c r="C47" s="48">
        <v>155000</v>
      </c>
      <c r="D47" s="14">
        <v>120000</v>
      </c>
      <c r="E47" s="14">
        <v>162000</v>
      </c>
      <c r="F47" s="14">
        <v>162000</v>
      </c>
    </row>
    <row r="48" spans="1:12" x14ac:dyDescent="0.25">
      <c r="A48" s="107" t="s">
        <v>22</v>
      </c>
      <c r="B48" s="108"/>
      <c r="C48" s="109">
        <v>611000</v>
      </c>
      <c r="D48" s="110">
        <v>1000000</v>
      </c>
      <c r="E48" s="110">
        <v>1250000</v>
      </c>
      <c r="F48" s="110">
        <v>1250000</v>
      </c>
    </row>
    <row r="49" spans="1:7" x14ac:dyDescent="0.25">
      <c r="A49" s="111" t="s">
        <v>23</v>
      </c>
      <c r="B49" s="112"/>
      <c r="C49" s="113">
        <v>0</v>
      </c>
      <c r="D49" s="114">
        <v>0</v>
      </c>
      <c r="E49" s="114"/>
      <c r="F49" s="114"/>
    </row>
    <row r="50" spans="1:7" x14ac:dyDescent="0.25">
      <c r="A50" s="51" t="s">
        <v>45</v>
      </c>
      <c r="B50" s="52"/>
      <c r="C50" s="49">
        <v>128000</v>
      </c>
      <c r="D50" s="50">
        <v>279000</v>
      </c>
      <c r="E50" s="50">
        <v>279000</v>
      </c>
      <c r="F50" s="50">
        <v>279000</v>
      </c>
    </row>
    <row r="51" spans="1:7" x14ac:dyDescent="0.25">
      <c r="A51" s="51" t="s">
        <v>24</v>
      </c>
      <c r="B51" s="52"/>
      <c r="C51" s="49">
        <v>0</v>
      </c>
      <c r="D51" s="50">
        <v>0</v>
      </c>
      <c r="E51" s="50">
        <v>0</v>
      </c>
      <c r="F51" s="50">
        <v>0</v>
      </c>
    </row>
    <row r="52" spans="1:7" ht="15.75" thickBot="1" x14ac:dyDescent="0.3">
      <c r="A52" s="51" t="s">
        <v>25</v>
      </c>
      <c r="B52" s="52"/>
      <c r="C52" s="49">
        <v>0</v>
      </c>
      <c r="D52" s="137">
        <v>359000</v>
      </c>
      <c r="E52" s="137">
        <v>100000</v>
      </c>
      <c r="F52" s="50">
        <v>300000</v>
      </c>
    </row>
    <row r="53" spans="1:7" ht="15.75" thickBot="1" x14ac:dyDescent="0.3">
      <c r="A53" s="115" t="s">
        <v>46</v>
      </c>
      <c r="B53" s="53"/>
      <c r="C53" s="54">
        <v>11962000</v>
      </c>
      <c r="D53" s="55">
        <f>SUM(D34,D35,D38,D39,D40)</f>
        <v>13038000</v>
      </c>
      <c r="E53" s="55">
        <f>SUM(E34:E40)</f>
        <v>22677000</v>
      </c>
      <c r="F53" s="55">
        <f>SUM(F34,F35,F38,F39,F40)</f>
        <v>23432000</v>
      </c>
    </row>
    <row r="54" spans="1:7" s="119" customFormat="1" ht="22.5" customHeight="1" thickBot="1" x14ac:dyDescent="0.3">
      <c r="A54" s="116" t="s">
        <v>53</v>
      </c>
      <c r="B54" s="130"/>
      <c r="C54" s="117">
        <v>40037000</v>
      </c>
      <c r="D54" s="118">
        <v>39000000</v>
      </c>
      <c r="E54" s="118">
        <v>40008000</v>
      </c>
      <c r="F54" s="118">
        <v>40008000</v>
      </c>
    </row>
    <row r="55" spans="1:7" ht="15.75" thickBot="1" x14ac:dyDescent="0.3">
      <c r="A55" s="56" t="s">
        <v>47</v>
      </c>
      <c r="B55" s="57"/>
      <c r="C55" s="58">
        <f>SUM(C53,C54)</f>
        <v>51999000</v>
      </c>
      <c r="D55" s="59">
        <f>SUM(D53,D54)</f>
        <v>52038000</v>
      </c>
      <c r="E55" s="59">
        <f>SUM(E53:E54)</f>
        <v>62685000</v>
      </c>
      <c r="F55" s="59">
        <f>SUM(F53,F54)</f>
        <v>63440000</v>
      </c>
      <c r="G55" s="135"/>
    </row>
    <row r="56" spans="1:7" ht="15.75" thickBot="1" x14ac:dyDescent="0.3">
      <c r="A56" s="60" t="s">
        <v>26</v>
      </c>
      <c r="B56" s="61"/>
      <c r="C56" s="12">
        <f>SUM(C55-C31)</f>
        <v>26000</v>
      </c>
      <c r="D56" s="62">
        <f>SUM(D55-D31)</f>
        <v>0</v>
      </c>
      <c r="E56" s="62">
        <f>SUM(E55-E31)</f>
        <v>0</v>
      </c>
      <c r="F56" s="62">
        <f>SUM(F55-F31)</f>
        <v>0</v>
      </c>
    </row>
    <row r="57" spans="1:7" x14ac:dyDescent="0.25">
      <c r="A57" s="63"/>
      <c r="B57" s="63"/>
      <c r="C57" s="64"/>
    </row>
    <row r="58" spans="1:7" ht="15.75" thickBot="1" x14ac:dyDescent="0.3">
      <c r="E58" s="119"/>
    </row>
    <row r="59" spans="1:7" ht="15.75" thickBot="1" x14ac:dyDescent="0.3">
      <c r="A59" s="65" t="s">
        <v>27</v>
      </c>
      <c r="B59" s="66"/>
      <c r="C59" s="67" t="s">
        <v>48</v>
      </c>
      <c r="D59" s="67" t="s">
        <v>49</v>
      </c>
      <c r="E59" s="160"/>
    </row>
    <row r="60" spans="1:7" ht="15.75" thickBot="1" x14ac:dyDescent="0.3">
      <c r="A60" s="68" t="s">
        <v>28</v>
      </c>
      <c r="B60" s="69"/>
      <c r="C60" s="70">
        <v>714000</v>
      </c>
      <c r="D60" s="70">
        <v>461000</v>
      </c>
      <c r="E60" s="158"/>
    </row>
    <row r="61" spans="1:7" x14ac:dyDescent="0.25">
      <c r="A61" s="71" t="s">
        <v>29</v>
      </c>
      <c r="B61" s="72"/>
      <c r="C61" s="73">
        <f>SUM(C62:C63)</f>
        <v>1647000</v>
      </c>
      <c r="D61" s="73">
        <f>SUM(D62:D63)</f>
        <v>1798000</v>
      </c>
      <c r="E61" s="161"/>
    </row>
    <row r="62" spans="1:7" x14ac:dyDescent="0.25">
      <c r="A62" s="88" t="s">
        <v>30</v>
      </c>
      <c r="B62" s="89"/>
      <c r="C62" s="90">
        <v>1926000</v>
      </c>
      <c r="D62" s="90">
        <v>2077000</v>
      </c>
      <c r="E62" s="161"/>
    </row>
    <row r="63" spans="1:7" x14ac:dyDescent="0.25">
      <c r="A63" s="74" t="s">
        <v>31</v>
      </c>
      <c r="B63" s="75"/>
      <c r="C63" s="76">
        <v>-279000</v>
      </c>
      <c r="D63" s="76">
        <v>-279000</v>
      </c>
      <c r="E63" s="161"/>
    </row>
    <row r="64" spans="1:7" x14ac:dyDescent="0.25">
      <c r="A64" s="77" t="s">
        <v>32</v>
      </c>
      <c r="B64" s="78"/>
      <c r="C64" s="76">
        <f>SUM(C65:C69)</f>
        <v>1900000</v>
      </c>
      <c r="D64" s="76">
        <f>SUM(D65:D69)</f>
        <v>2050000</v>
      </c>
      <c r="E64" s="161"/>
    </row>
    <row r="65" spans="1:5" x14ac:dyDescent="0.25">
      <c r="A65" s="74" t="s">
        <v>61</v>
      </c>
      <c r="B65" s="75"/>
      <c r="C65" s="76">
        <v>600000</v>
      </c>
      <c r="D65" s="76">
        <v>800000</v>
      </c>
      <c r="E65" s="161"/>
    </row>
    <row r="66" spans="1:5" x14ac:dyDescent="0.25">
      <c r="A66" s="74" t="s">
        <v>62</v>
      </c>
      <c r="B66" s="75"/>
      <c r="C66" s="76">
        <v>300000</v>
      </c>
      <c r="D66" s="76">
        <v>0</v>
      </c>
      <c r="E66" s="161"/>
    </row>
    <row r="67" spans="1:5" x14ac:dyDescent="0.25">
      <c r="A67" s="74"/>
      <c r="B67" s="75"/>
      <c r="C67" s="76">
        <v>0</v>
      </c>
      <c r="D67" s="76">
        <v>0</v>
      </c>
      <c r="E67" s="161"/>
    </row>
    <row r="68" spans="1:5" x14ac:dyDescent="0.25">
      <c r="A68" s="91" t="s">
        <v>33</v>
      </c>
      <c r="B68" s="92"/>
      <c r="C68" s="93">
        <v>1000000</v>
      </c>
      <c r="D68" s="93">
        <v>1250000</v>
      </c>
      <c r="E68" s="162"/>
    </row>
    <row r="69" spans="1:5" ht="15.75" thickBot="1" x14ac:dyDescent="0.3">
      <c r="A69" s="79" t="s">
        <v>34</v>
      </c>
      <c r="B69" s="80"/>
      <c r="C69" s="81">
        <v>0</v>
      </c>
      <c r="D69" s="81">
        <v>0</v>
      </c>
      <c r="E69" s="162"/>
    </row>
    <row r="70" spans="1:5" ht="15.75" thickBot="1" x14ac:dyDescent="0.3">
      <c r="A70" s="82" t="s">
        <v>35</v>
      </c>
      <c r="B70" s="83"/>
      <c r="C70" s="84">
        <f>SUM(C60,C61-C64)</f>
        <v>461000</v>
      </c>
      <c r="D70" s="84">
        <f>SUM(D60,D61-D64)</f>
        <v>209000</v>
      </c>
      <c r="E70" s="159"/>
    </row>
    <row r="71" spans="1:5" ht="15.75" thickBot="1" x14ac:dyDescent="0.3">
      <c r="A71" s="138"/>
    </row>
    <row r="72" spans="1:5" ht="15.75" thickBot="1" x14ac:dyDescent="0.3">
      <c r="A72" s="141" t="s">
        <v>67</v>
      </c>
      <c r="B72" s="66"/>
      <c r="C72" s="67"/>
      <c r="D72" s="67"/>
      <c r="E72" s="67">
        <v>15.91</v>
      </c>
    </row>
    <row r="74" spans="1:5" x14ac:dyDescent="0.25">
      <c r="A74" s="139"/>
    </row>
    <row r="75" spans="1:5" x14ac:dyDescent="0.25">
      <c r="A75" s="140"/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2026-02-26T11:37:28Z</cp:lastPrinted>
  <dcterms:created xsi:type="dcterms:W3CDTF">2025-07-01T07:16:01Z</dcterms:created>
  <dcterms:modified xsi:type="dcterms:W3CDTF">2026-02-26T11:38:21Z</dcterms:modified>
</cp:coreProperties>
</file>