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Rozpočty\2026\rozpočty\16 - ZŠ Konečná\"/>
    </mc:Choice>
  </mc:AlternateContent>
  <bookViews>
    <workbookView xWindow="0" yWindow="0" windowWidth="24000" windowHeight="9000"/>
  </bookViews>
  <sheets>
    <sheet name="ZŠ Konečná" sheetId="2" r:id="rId1"/>
  </sheets>
  <definedNames>
    <definedName name="_xlnm.Print_Area" localSheetId="0">'ZŠ Konečná'!$A$1:$E$71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2" l="1"/>
  <c r="C63" i="2"/>
  <c r="D60" i="2"/>
  <c r="D69" i="2" s="1"/>
  <c r="C60" i="2"/>
  <c r="C69" i="2" s="1"/>
  <c r="C54" i="2"/>
  <c r="C55" i="2" s="1"/>
  <c r="E39" i="2"/>
  <c r="E52" i="2" s="1"/>
  <c r="E54" i="2" s="1"/>
  <c r="D39" i="2"/>
  <c r="D52" i="2" s="1"/>
  <c r="D54" i="2" s="1"/>
  <c r="D55" i="2" s="1"/>
  <c r="C39" i="2"/>
  <c r="C30" i="2"/>
  <c r="P12" i="2"/>
  <c r="O12" i="2"/>
  <c r="N12" i="2"/>
  <c r="K12" i="2"/>
  <c r="H12" i="2"/>
  <c r="D12" i="2"/>
  <c r="D28" i="2" s="1"/>
  <c r="D30" i="2" s="1"/>
  <c r="C12" i="2"/>
  <c r="P11" i="2"/>
  <c r="M11" i="2"/>
  <c r="J11" i="2"/>
  <c r="E11" i="2"/>
  <c r="P10" i="2"/>
  <c r="M10" i="2"/>
  <c r="J10" i="2"/>
  <c r="E10" i="2"/>
  <c r="P9" i="2"/>
  <c r="M9" i="2"/>
  <c r="J9" i="2"/>
  <c r="E9" i="2"/>
  <c r="P8" i="2"/>
  <c r="M8" i="2"/>
  <c r="M12" i="2" s="1"/>
  <c r="J8" i="2"/>
  <c r="J12" i="2" s="1"/>
  <c r="E8" i="2"/>
  <c r="E12" i="2" s="1"/>
  <c r="E28" i="2" s="1"/>
  <c r="E30" i="2" s="1"/>
  <c r="E55" i="2" l="1"/>
</calcChain>
</file>

<file path=xl/sharedStrings.xml><?xml version="1.0" encoding="utf-8"?>
<sst xmlns="http://schemas.openxmlformats.org/spreadsheetml/2006/main" count="79" uniqueCount="72">
  <si>
    <t>skutečnost</t>
  </si>
  <si>
    <t>oček.skuteč.</t>
  </si>
  <si>
    <t>rozpočet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</si>
  <si>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</si>
  <si>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</si>
  <si>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</si>
  <si>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</si>
  <si>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</si>
  <si>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Energie</t>
  </si>
  <si>
    <t>Spotřeba TU a TUV</t>
  </si>
  <si>
    <t>Spotřeba el.energie</t>
  </si>
  <si>
    <t>Spotřeba plynu</t>
  </si>
  <si>
    <t>Vodné a stočné</t>
  </si>
  <si>
    <t>Odpisy - 551</t>
  </si>
  <si>
    <t>Ostatní náklady - 5xx</t>
  </si>
  <si>
    <t>Ostatní služby - 518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</si>
  <si>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</si>
  <si>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</si>
  <si>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</si>
  <si>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</si>
  <si>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>z toho:</t>
  </si>
  <si>
    <t>Jiné ostatní výnosy - 6xx</t>
  </si>
  <si>
    <t>Použití FI na opravy a údržbu - 648</t>
  </si>
  <si>
    <t xml:space="preserve">Nekrytí FI </t>
  </si>
  <si>
    <t>Použití fondu odměn - 648</t>
  </si>
  <si>
    <t>Použití rezervního fondu - 648</t>
  </si>
  <si>
    <t>Výsledek hospodaření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</si>
  <si>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</si>
  <si>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</si>
  <si>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</si>
  <si>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</si>
  <si>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</si>
  <si>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</si>
  <si>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</si>
  <si>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</si>
  <si>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</si>
  <si>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>Nákup materiálu - 501</t>
  </si>
  <si>
    <t>Potraviny - 501</t>
  </si>
  <si>
    <t>Provozní náklady celkem</t>
  </si>
  <si>
    <t>Rozpočet na rok 2026</t>
  </si>
  <si>
    <t>Tržby stravné žáci - 602</t>
  </si>
  <si>
    <t>Tržby stravné zaměstnanci - 602</t>
  </si>
  <si>
    <t>Tržby cizí strávníci - 602</t>
  </si>
  <si>
    <t>Školní družina - 602</t>
  </si>
  <si>
    <t>Pronájmy (tělocvičny, učebny, aj.) - 603</t>
  </si>
  <si>
    <t>Transferový podíl</t>
  </si>
  <si>
    <t>Provozní výnosy celkem</t>
  </si>
  <si>
    <t>Výnosy celkem</t>
  </si>
  <si>
    <t>oček. skut. 2025</t>
  </si>
  <si>
    <t>plán 2026</t>
  </si>
  <si>
    <t>Pastelkovné - ÚZ 950</t>
  </si>
  <si>
    <t>Náklady k výnosům ze SR na mzdové prostředky (pro pedagogy)</t>
  </si>
  <si>
    <t>OSOBNÍ NÁKLADY CELKEM (pro nepedagogy)</t>
  </si>
  <si>
    <t>Výnosy ze SR na mzdové prostředky (pro pedagogy)</t>
  </si>
  <si>
    <t xml:space="preserve">Neinvestiční dotace z KK, SR, EU </t>
  </si>
  <si>
    <t>Výnosy bez příspěvku:</t>
  </si>
  <si>
    <t>Opravy a údržba - 511</t>
  </si>
  <si>
    <t>Náklady k dotacím  z KK, SR, EU</t>
  </si>
  <si>
    <t>Vyúčtování účelově vázaných fin. prostř. za předcházející rok</t>
  </si>
  <si>
    <t>Základní škola Karlovy Vary, Konečná 25, příspěvková organizace</t>
  </si>
  <si>
    <t>IČO: 497 53 754</t>
  </si>
  <si>
    <t>DČ</t>
  </si>
  <si>
    <t>vybavení školy a ŠJ</t>
  </si>
  <si>
    <t>rekonstrukce žákovských záchodků</t>
  </si>
  <si>
    <t>HČ</t>
  </si>
  <si>
    <t>celkem</t>
  </si>
  <si>
    <t>celkem:</t>
  </si>
  <si>
    <t>ONIV</t>
  </si>
  <si>
    <t xml:space="preserve">projekt žákovské kuchyňky </t>
  </si>
  <si>
    <t>Projekt žákovská kuchyňka</t>
  </si>
  <si>
    <t>Jiné sociální náklady (528)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</si>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</sst>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13"/>
        <bgColor indexed="64"/>
      </patternFill>
    </fill>
  </fills>
  <borders count="5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70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6" xfId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9" xfId="1" applyFont="1" applyFill="1" applyBorder="1" applyAlignment="1">
      <alignment vertical="center"/>
    </xf>
    <xf numFmtId="3" fontId="9" fillId="0" borderId="10" xfId="0" applyNumberFormat="1" applyFont="1" applyFill="1" applyBorder="1" applyAlignment="1">
      <alignment vertical="center"/>
    </xf>
    <xf numFmtId="3" fontId="9" fillId="0" borderId="11" xfId="0" applyNumberFormat="1" applyFont="1" applyFill="1" applyBorder="1" applyAlignment="1">
      <alignment vertical="center"/>
    </xf>
    <xf numFmtId="3" fontId="6" fillId="2" borderId="16" xfId="0" applyNumberFormat="1" applyFont="1" applyFill="1" applyBorder="1" applyAlignment="1">
      <alignment vertical="center"/>
    </xf>
    <xf numFmtId="3" fontId="4" fillId="3" borderId="19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3" fontId="7" fillId="0" borderId="16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3" fontId="6" fillId="2" borderId="23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3" fontId="6" fillId="2" borderId="26" xfId="0" applyNumberFormat="1" applyFont="1" applyFill="1" applyBorder="1" applyAlignment="1">
      <alignment vertical="center"/>
    </xf>
    <xf numFmtId="3" fontId="6" fillId="2" borderId="27" xfId="0" applyNumberFormat="1" applyFont="1" applyFill="1" applyBorder="1" applyAlignment="1">
      <alignment vertical="center"/>
    </xf>
    <xf numFmtId="3" fontId="6" fillId="2" borderId="28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3" fontId="6" fillId="0" borderId="19" xfId="0" applyNumberFormat="1" applyFont="1" applyFill="1" applyBorder="1" applyAlignment="1">
      <alignment vertical="center"/>
    </xf>
    <xf numFmtId="3" fontId="6" fillId="0" borderId="30" xfId="0" applyNumberFormat="1" applyFont="1" applyFill="1" applyBorder="1" applyAlignment="1">
      <alignment vertical="center"/>
    </xf>
    <xf numFmtId="3" fontId="6" fillId="0" borderId="31" xfId="0" applyNumberFormat="1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2" fillId="4" borderId="30" xfId="0" applyFont="1" applyFill="1" applyBorder="1" applyAlignment="1">
      <alignment horizontal="left" vertical="center"/>
    </xf>
    <xf numFmtId="0" fontId="12" fillId="4" borderId="31" xfId="0" applyFont="1" applyFill="1" applyBorder="1" applyAlignment="1">
      <alignment horizontal="left" vertical="center"/>
    </xf>
    <xf numFmtId="0" fontId="9" fillId="0" borderId="20" xfId="1" applyFont="1" applyFill="1" applyBorder="1" applyAlignment="1">
      <alignment vertical="center"/>
    </xf>
    <xf numFmtId="3" fontId="4" fillId="0" borderId="31" xfId="0" applyNumberFormat="1" applyFont="1" applyFill="1" applyBorder="1" applyAlignment="1">
      <alignment vertical="center"/>
    </xf>
    <xf numFmtId="3" fontId="4" fillId="3" borderId="32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9" fillId="3" borderId="12" xfId="1" applyFont="1" applyFill="1" applyBorder="1" applyAlignment="1">
      <alignment vertical="center"/>
    </xf>
    <xf numFmtId="0" fontId="9" fillId="3" borderId="29" xfId="1" applyFont="1" applyFill="1" applyBorder="1" applyAlignment="1">
      <alignment vertical="center"/>
    </xf>
    <xf numFmtId="0" fontId="13" fillId="0" borderId="21" xfId="1" applyFont="1" applyFill="1" applyBorder="1"/>
    <xf numFmtId="3" fontId="7" fillId="0" borderId="33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0" fontId="13" fillId="0" borderId="14" xfId="1" applyFont="1" applyBorder="1" applyAlignment="1">
      <alignment vertical="center"/>
    </xf>
    <xf numFmtId="0" fontId="13" fillId="0" borderId="21" xfId="1" applyFont="1" applyBorder="1" applyAlignment="1">
      <alignment vertical="center"/>
    </xf>
    <xf numFmtId="3" fontId="7" fillId="3" borderId="16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horizontal="right" vertical="center"/>
    </xf>
    <xf numFmtId="0" fontId="11" fillId="3" borderId="35" xfId="0" applyFont="1" applyFill="1" applyBorder="1" applyAlignment="1">
      <alignment vertical="center"/>
    </xf>
    <xf numFmtId="0" fontId="11" fillId="3" borderId="36" xfId="0" applyFont="1" applyFill="1" applyBorder="1" applyAlignment="1">
      <alignment vertical="center"/>
    </xf>
    <xf numFmtId="3" fontId="9" fillId="3" borderId="37" xfId="0" applyNumberFormat="1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 indent="1"/>
    </xf>
    <xf numFmtId="3" fontId="9" fillId="3" borderId="10" xfId="0" applyNumberFormat="1" applyFont="1" applyFill="1" applyBorder="1" applyAlignment="1">
      <alignment horizontal="right" vertical="center"/>
    </xf>
    <xf numFmtId="0" fontId="14" fillId="3" borderId="8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left" vertical="center" indent="1"/>
    </xf>
    <xf numFmtId="0" fontId="4" fillId="3" borderId="13" xfId="0" applyFont="1" applyFill="1" applyBorder="1" applyAlignment="1">
      <alignment horizontal="left" vertical="center" indent="1"/>
    </xf>
    <xf numFmtId="3" fontId="4" fillId="3" borderId="11" xfId="0" applyNumberFormat="1" applyFont="1" applyFill="1" applyBorder="1" applyAlignment="1">
      <alignment horizontal="right" vertical="center"/>
    </xf>
    <xf numFmtId="0" fontId="6" fillId="3" borderId="14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3" fontId="7" fillId="0" borderId="16" xfId="0" applyNumberFormat="1" applyFont="1" applyBorder="1" applyAlignment="1">
      <alignment horizontal="right" vertical="center"/>
    </xf>
    <xf numFmtId="0" fontId="9" fillId="5" borderId="8" xfId="1" applyFont="1" applyFill="1" applyBorder="1"/>
    <xf numFmtId="0" fontId="9" fillId="5" borderId="9" xfId="1" applyFont="1" applyFill="1" applyBorder="1"/>
    <xf numFmtId="3" fontId="4" fillId="5" borderId="10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 indent="1"/>
    </xf>
    <xf numFmtId="0" fontId="9" fillId="5" borderId="9" xfId="0" applyFont="1" applyFill="1" applyBorder="1" applyAlignment="1">
      <alignment horizontal="left" vertical="center" indent="1"/>
    </xf>
    <xf numFmtId="3" fontId="9" fillId="5" borderId="10" xfId="0" applyNumberFormat="1" applyFont="1" applyFill="1" applyBorder="1" applyAlignment="1">
      <alignment horizontal="right" vertical="center"/>
    </xf>
    <xf numFmtId="0" fontId="4" fillId="6" borderId="8" xfId="0" applyFont="1" applyFill="1" applyBorder="1" applyAlignment="1">
      <alignment horizontal="left" vertical="center" indent="1"/>
    </xf>
    <xf numFmtId="0" fontId="4" fillId="6" borderId="9" xfId="0" applyFont="1" applyFill="1" applyBorder="1" applyAlignment="1">
      <alignment horizontal="left" vertical="center" indent="1"/>
    </xf>
    <xf numFmtId="3" fontId="4" fillId="6" borderId="10" xfId="0" applyNumberFormat="1" applyFont="1" applyFill="1" applyBorder="1" applyAlignment="1">
      <alignment horizontal="right"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3" fontId="4" fillId="0" borderId="37" xfId="0" applyNumberFormat="1" applyFont="1" applyFill="1" applyBorder="1" applyAlignment="1">
      <alignment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9" fillId="7" borderId="24" xfId="1" applyFont="1" applyFill="1" applyBorder="1" applyAlignment="1">
      <alignment vertical="center"/>
    </xf>
    <xf numFmtId="3" fontId="4" fillId="7" borderId="4" xfId="0" applyNumberFormat="1" applyFont="1" applyFill="1" applyBorder="1" applyAlignment="1">
      <alignment vertical="center"/>
    </xf>
    <xf numFmtId="3" fontId="4" fillId="7" borderId="40" xfId="0" applyNumberFormat="1" applyFont="1" applyFill="1" applyBorder="1" applyAlignment="1">
      <alignment vertical="center"/>
    </xf>
    <xf numFmtId="0" fontId="9" fillId="0" borderId="15" xfId="1" applyFont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9" fillId="7" borderId="8" xfId="0" applyFont="1" applyFill="1" applyBorder="1" applyAlignment="1">
      <alignment horizontal="left" vertical="center"/>
    </xf>
    <xf numFmtId="0" fontId="9" fillId="7" borderId="20" xfId="0" applyFont="1" applyFill="1" applyBorder="1" applyAlignment="1">
      <alignment horizontal="left" vertical="center"/>
    </xf>
    <xf numFmtId="3" fontId="4" fillId="7" borderId="31" xfId="0" applyNumberFormat="1" applyFont="1" applyFill="1" applyBorder="1" applyAlignment="1">
      <alignment vertical="center"/>
    </xf>
    <xf numFmtId="3" fontId="4" fillId="7" borderId="10" xfId="0" applyNumberFormat="1" applyFont="1" applyFill="1" applyBorder="1" applyAlignment="1">
      <alignment vertical="center"/>
    </xf>
    <xf numFmtId="0" fontId="9" fillId="8" borderId="8" xfId="1" applyFont="1" applyFill="1" applyBorder="1" applyAlignment="1">
      <alignment vertical="center"/>
    </xf>
    <xf numFmtId="0" fontId="9" fillId="8" borderId="20" xfId="1" applyFont="1" applyFill="1" applyBorder="1" applyAlignment="1">
      <alignment vertical="center"/>
    </xf>
    <xf numFmtId="3" fontId="4" fillId="8" borderId="32" xfId="0" applyNumberFormat="1" applyFont="1" applyFill="1" applyBorder="1" applyAlignment="1">
      <alignment vertical="center"/>
    </xf>
    <xf numFmtId="3" fontId="4" fillId="8" borderId="11" xfId="0" applyNumberFormat="1" applyFont="1" applyFill="1" applyBorder="1" applyAlignment="1">
      <alignment vertical="center"/>
    </xf>
    <xf numFmtId="0" fontId="6" fillId="0" borderId="14" xfId="1" applyFont="1" applyFill="1" applyBorder="1"/>
    <xf numFmtId="0" fontId="9" fillId="7" borderId="14" xfId="1" applyFont="1" applyFill="1" applyBorder="1"/>
    <xf numFmtId="3" fontId="7" fillId="7" borderId="33" xfId="0" applyNumberFormat="1" applyFont="1" applyFill="1" applyBorder="1" applyAlignment="1">
      <alignment vertical="center"/>
    </xf>
    <xf numFmtId="3" fontId="7" fillId="7" borderId="1" xfId="0" applyNumberFormat="1" applyFont="1" applyFill="1" applyBorder="1" applyAlignment="1">
      <alignment vertical="center"/>
    </xf>
    <xf numFmtId="0" fontId="0" fillId="0" borderId="0" xfId="0" applyFill="1"/>
    <xf numFmtId="3" fontId="6" fillId="2" borderId="19" xfId="0" applyNumberFormat="1" applyFont="1" applyFill="1" applyBorder="1" applyAlignment="1">
      <alignment vertical="center"/>
    </xf>
    <xf numFmtId="3" fontId="6" fillId="2" borderId="30" xfId="0" applyNumberFormat="1" applyFont="1" applyFill="1" applyBorder="1" applyAlignment="1">
      <alignment vertical="center"/>
    </xf>
    <xf numFmtId="3" fontId="6" fillId="2" borderId="31" xfId="0" applyNumberFormat="1" applyFont="1" applyFill="1" applyBorder="1" applyAlignment="1">
      <alignment vertical="center"/>
    </xf>
    <xf numFmtId="0" fontId="9" fillId="0" borderId="5" xfId="1" applyFont="1" applyFill="1" applyBorder="1" applyAlignment="1">
      <alignment vertical="center"/>
    </xf>
    <xf numFmtId="0" fontId="9" fillId="0" borderId="12" xfId="1" applyFont="1" applyFill="1" applyBorder="1" applyAlignment="1">
      <alignment vertical="center"/>
    </xf>
    <xf numFmtId="0" fontId="9" fillId="7" borderId="0" xfId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9" borderId="8" xfId="0" applyFont="1" applyFill="1" applyBorder="1" applyAlignment="1">
      <alignment vertical="center"/>
    </xf>
    <xf numFmtId="0" fontId="6" fillId="9" borderId="20" xfId="0" applyFont="1" applyFill="1" applyBorder="1" applyAlignment="1">
      <alignment vertical="center"/>
    </xf>
    <xf numFmtId="0" fontId="13" fillId="7" borderId="21" xfId="1" applyFont="1" applyFill="1" applyBorder="1"/>
    <xf numFmtId="0" fontId="6" fillId="10" borderId="14" xfId="1" applyFont="1" applyFill="1" applyBorder="1" applyAlignment="1">
      <alignment vertical="center"/>
    </xf>
    <xf numFmtId="0" fontId="6" fillId="10" borderId="15" xfId="1" applyFont="1" applyFill="1" applyBorder="1" applyAlignment="1">
      <alignment vertical="center"/>
    </xf>
    <xf numFmtId="0" fontId="0" fillId="0" borderId="51" xfId="0" applyFill="1" applyBorder="1"/>
    <xf numFmtId="0" fontId="0" fillId="0" borderId="0" xfId="0"/>
    <xf numFmtId="3" fontId="4" fillId="0" borderId="11" xfId="0" applyNumberFormat="1" applyFont="1" applyFill="1" applyBorder="1" applyAlignment="1">
      <alignment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0" fillId="0" borderId="48" xfId="0" applyBorder="1"/>
    <xf numFmtId="0" fontId="6" fillId="0" borderId="49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0" fillId="11" borderId="51" xfId="0" applyFill="1" applyBorder="1"/>
    <xf numFmtId="0" fontId="6" fillId="0" borderId="52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0" fillId="0" borderId="54" xfId="0" applyBorder="1"/>
    <xf numFmtId="0" fontId="15" fillId="10" borderId="43" xfId="0" applyFont="1" applyFill="1" applyBorder="1"/>
    <xf numFmtId="3" fontId="0" fillId="0" borderId="0" xfId="0" applyNumberFormat="1"/>
    <xf numFmtId="3" fontId="0" fillId="0" borderId="54" xfId="0" applyNumberFormat="1" applyBorder="1"/>
    <xf numFmtId="3" fontId="15" fillId="0" borderId="0" xfId="0" applyNumberFormat="1" applyFont="1"/>
    <xf numFmtId="3" fontId="0" fillId="0" borderId="48" xfId="0" applyNumberFormat="1" applyFill="1" applyBorder="1"/>
    <xf numFmtId="3" fontId="9" fillId="3" borderId="11" xfId="0" applyNumberFormat="1" applyFont="1" applyFill="1" applyBorder="1" applyAlignment="1">
      <alignment vertical="center"/>
    </xf>
    <xf numFmtId="0" fontId="4" fillId="3" borderId="24" xfId="0" applyFont="1" applyFill="1" applyBorder="1" applyAlignment="1">
      <alignment horizontal="left" vertical="center" indent="1"/>
    </xf>
    <xf numFmtId="0" fontId="7" fillId="3" borderId="0" xfId="0" applyFont="1" applyFill="1" applyBorder="1" applyAlignment="1">
      <alignment horizontal="left" vertical="center" indent="1"/>
    </xf>
    <xf numFmtId="0" fontId="15" fillId="0" borderId="0" xfId="0" applyFont="1"/>
    <xf numFmtId="3" fontId="0" fillId="11" borderId="51" xfId="0" applyNumberFormat="1" applyFill="1" applyBorder="1"/>
    <xf numFmtId="3" fontId="15" fillId="10" borderId="43" xfId="0" applyNumberFormat="1" applyFont="1" applyFill="1" applyBorder="1"/>
    <xf numFmtId="3" fontId="9" fillId="0" borderId="7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4" fillId="0" borderId="56" xfId="0" applyFont="1" applyBorder="1" applyAlignment="1">
      <alignment vertical="center"/>
    </xf>
    <xf numFmtId="0" fontId="9" fillId="12" borderId="54" xfId="1" applyFont="1" applyFill="1" applyBorder="1" applyAlignment="1">
      <alignment vertical="center"/>
    </xf>
    <xf numFmtId="4" fontId="9" fillId="12" borderId="55" xfId="1" applyNumberFormat="1" applyFont="1" applyFill="1" applyBorder="1" applyAlignment="1">
      <alignment horizontal="center" vertical="center"/>
    </xf>
    <xf numFmtId="3" fontId="9" fillId="12" borderId="57" xfId="1" applyNumberFormat="1" applyFont="1" applyFill="1" applyBorder="1" applyAlignment="1">
      <alignment horizontal="center" vertical="center"/>
    </xf>
    <xf numFmtId="4" fontId="9" fillId="12" borderId="58" xfId="1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tabSelected="1" zoomScaleNormal="100" workbookViewId="0">
      <selection activeCell="N19" sqref="N19"/>
    </sheetView>
  </sheetViews>
  <sheetFormatPr defaultRowHeight="15" x14ac:dyDescent="0.25"/>
  <cols>
    <col min="1" max="1" width="34.42578125" style="133" customWidth="1"/>
    <col min="2" max="2" width="15.5703125" style="133" customWidth="1"/>
    <col min="3" max="3" width="13.42578125" style="133" customWidth="1"/>
    <col min="4" max="4" width="10.42578125" style="133" bestFit="1" customWidth="1"/>
    <col min="5" max="5" width="13.28515625" style="133" bestFit="1" customWidth="1"/>
    <col min="6" max="6" width="9.85546875" style="133" bestFit="1" customWidth="1"/>
    <col min="7" max="16" width="0" style="133" hidden="1" customWidth="1"/>
    <col min="17" max="16384" width="9.140625" style="133"/>
  </cols>
  <sheetData>
    <row r="1" spans="1:16" ht="19.5" thickBot="1" x14ac:dyDescent="0.3">
      <c r="A1" s="161" t="s">
        <v>39</v>
      </c>
      <c r="B1" s="161"/>
      <c r="C1" s="161"/>
      <c r="D1" s="161"/>
      <c r="E1" s="161"/>
    </row>
    <row r="2" spans="1:16" ht="15.75" thickBot="1" x14ac:dyDescent="0.3">
      <c r="A2" s="1"/>
      <c r="B2" s="1"/>
    </row>
    <row r="3" spans="1:16" ht="16.5" thickBot="1" x14ac:dyDescent="0.3">
      <c r="A3" s="162" t="s">
        <v>59</v>
      </c>
      <c r="B3" s="162"/>
      <c r="C3" s="162"/>
      <c r="D3" s="162"/>
      <c r="E3" s="162"/>
    </row>
    <row r="4" spans="1:16" x14ac:dyDescent="0.25">
      <c r="A4" s="2" t="s">
        <v>60</v>
      </c>
      <c r="B4" s="2"/>
    </row>
    <row r="5" spans="1:16" ht="15.75" thickBot="1" x14ac:dyDescent="0.3">
      <c r="A5" s="3"/>
      <c r="B5" s="3"/>
      <c r="C5" s="163"/>
      <c r="D5" s="163"/>
    </row>
    <row r="6" spans="1:16" x14ac:dyDescent="0.25">
      <c r="A6" s="3"/>
      <c r="B6" s="3"/>
      <c r="C6" s="96" t="s">
        <v>0</v>
      </c>
      <c r="D6" s="4" t="s">
        <v>1</v>
      </c>
      <c r="E6" s="4" t="s">
        <v>2</v>
      </c>
      <c r="H6" s="137" t="s">
        <v>61</v>
      </c>
      <c r="I6" s="138" t="s">
        <v>64</v>
      </c>
      <c r="J6" s="142" t="s">
        <v>65</v>
      </c>
      <c r="K6" s="135" t="s">
        <v>61</v>
      </c>
      <c r="L6" s="145" t="s">
        <v>64</v>
      </c>
      <c r="M6" s="142" t="s">
        <v>65</v>
      </c>
      <c r="N6" s="135" t="s">
        <v>61</v>
      </c>
      <c r="O6" s="145" t="s">
        <v>64</v>
      </c>
      <c r="P6" s="142" t="s">
        <v>65</v>
      </c>
    </row>
    <row r="7" spans="1:16" ht="15.75" thickBot="1" x14ac:dyDescent="0.3">
      <c r="A7" s="5" t="s">
        <v>3</v>
      </c>
      <c r="B7" s="5"/>
      <c r="C7" s="97">
        <v>2024</v>
      </c>
      <c r="D7" s="6">
        <v>2025</v>
      </c>
      <c r="E7" s="6">
        <v>2026</v>
      </c>
      <c r="H7" s="139">
        <v>2024</v>
      </c>
      <c r="I7" s="140">
        <v>2024</v>
      </c>
      <c r="J7" s="143">
        <v>2024</v>
      </c>
      <c r="K7" s="136">
        <v>2025</v>
      </c>
      <c r="L7" s="146">
        <v>2025</v>
      </c>
      <c r="M7" s="143">
        <v>2025</v>
      </c>
      <c r="N7" s="136">
        <v>2026</v>
      </c>
      <c r="O7" s="146">
        <v>2026</v>
      </c>
      <c r="P7" s="143">
        <v>2026</v>
      </c>
    </row>
    <row r="8" spans="1:16" x14ac:dyDescent="0.25">
      <c r="A8" s="122" t="s">
        <v>4</v>
      </c>
      <c r="B8" s="7"/>
      <c r="C8" s="159">
        <v>279000</v>
      </c>
      <c r="D8" s="160">
        <v>334000</v>
      </c>
      <c r="E8" s="160">
        <f>SUM(P8)</f>
        <v>6490000</v>
      </c>
      <c r="H8" s="141">
        <v>279</v>
      </c>
      <c r="J8" s="144">
        <f>SUM(H8:I8)</f>
        <v>279</v>
      </c>
      <c r="K8" s="132">
        <v>334</v>
      </c>
      <c r="M8" s="144">
        <f>SUM(K8:L8)</f>
        <v>334</v>
      </c>
      <c r="N8" s="132">
        <v>334000</v>
      </c>
      <c r="O8" s="149">
        <v>6156000</v>
      </c>
      <c r="P8" s="157">
        <f>SUM(N8:O8)</f>
        <v>6490000</v>
      </c>
    </row>
    <row r="9" spans="1:16" x14ac:dyDescent="0.25">
      <c r="A9" s="8" t="s">
        <v>5</v>
      </c>
      <c r="B9" s="9"/>
      <c r="C9" s="10">
        <v>0</v>
      </c>
      <c r="D9" s="11">
        <v>0</v>
      </c>
      <c r="E9" s="11">
        <f>SUM(P9)</f>
        <v>0</v>
      </c>
      <c r="H9" s="141">
        <v>0</v>
      </c>
      <c r="J9" s="144">
        <f t="shared" ref="J9:J11" si="0">SUM(H9:I9)</f>
        <v>0</v>
      </c>
      <c r="K9" s="132">
        <v>0</v>
      </c>
      <c r="M9" s="144">
        <f t="shared" ref="M9:M11" si="1">SUM(K9:L9)</f>
        <v>0</v>
      </c>
      <c r="N9" s="132">
        <v>0</v>
      </c>
      <c r="O9" s="149">
        <v>0</v>
      </c>
      <c r="P9" s="157">
        <f t="shared" ref="P9:P11" si="2">SUM(N9:O9)</f>
        <v>0</v>
      </c>
    </row>
    <row r="10" spans="1:16" x14ac:dyDescent="0.25">
      <c r="A10" s="8" t="s">
        <v>6</v>
      </c>
      <c r="B10" s="9"/>
      <c r="C10" s="10">
        <v>95000</v>
      </c>
      <c r="D10" s="11">
        <v>113000</v>
      </c>
      <c r="E10" s="11">
        <f>SUM(P10)</f>
        <v>2194000</v>
      </c>
      <c r="H10" s="141">
        <v>95</v>
      </c>
      <c r="J10" s="144">
        <f t="shared" si="0"/>
        <v>95</v>
      </c>
      <c r="K10" s="132">
        <v>113</v>
      </c>
      <c r="M10" s="144">
        <f t="shared" si="1"/>
        <v>113</v>
      </c>
      <c r="N10" s="132">
        <v>113000</v>
      </c>
      <c r="O10" s="149">
        <v>2081000</v>
      </c>
      <c r="P10" s="157">
        <f t="shared" si="2"/>
        <v>2194000</v>
      </c>
    </row>
    <row r="11" spans="1:16" ht="15.75" thickBot="1" x14ac:dyDescent="0.3">
      <c r="A11" s="8" t="s">
        <v>7</v>
      </c>
      <c r="B11" s="9"/>
      <c r="C11" s="10">
        <v>3000</v>
      </c>
      <c r="D11" s="11">
        <v>3000</v>
      </c>
      <c r="E11" s="11">
        <f>SUM(P11)</f>
        <v>65000</v>
      </c>
      <c r="H11" s="141">
        <v>3</v>
      </c>
      <c r="J11" s="144">
        <f t="shared" si="0"/>
        <v>3</v>
      </c>
      <c r="K11" s="132">
        <v>3</v>
      </c>
      <c r="M11" s="144">
        <f t="shared" si="1"/>
        <v>3</v>
      </c>
      <c r="N11" s="132">
        <v>3000</v>
      </c>
      <c r="O11" s="149">
        <v>62000</v>
      </c>
      <c r="P11" s="157">
        <f t="shared" si="2"/>
        <v>65000</v>
      </c>
    </row>
    <row r="12" spans="1:16" ht="15.75" thickBot="1" x14ac:dyDescent="0.3">
      <c r="A12" s="130" t="s">
        <v>52</v>
      </c>
      <c r="B12" s="131"/>
      <c r="C12" s="12">
        <f>SUM(C8:C11)</f>
        <v>377000</v>
      </c>
      <c r="D12" s="12">
        <f>SUM(D8:D11)</f>
        <v>450000</v>
      </c>
      <c r="E12" s="12">
        <f>SUM(E8:E11)</f>
        <v>8749000</v>
      </c>
      <c r="G12" s="133" t="s">
        <v>66</v>
      </c>
      <c r="H12" s="147">
        <f>SUM(H8:H11)</f>
        <v>377</v>
      </c>
      <c r="I12" s="147">
        <v>0</v>
      </c>
      <c r="J12" s="148">
        <f>SUM(J8:J11)</f>
        <v>377</v>
      </c>
      <c r="K12" s="147">
        <f>SUM(K8:K11)</f>
        <v>450</v>
      </c>
      <c r="L12" s="147">
        <v>0</v>
      </c>
      <c r="M12" s="148">
        <f>SUM(M8:M11)</f>
        <v>450</v>
      </c>
      <c r="N12" s="147">
        <f>SUM(N8:N11)</f>
        <v>450000</v>
      </c>
      <c r="O12" s="150">
        <f>SUM(O8:O11)</f>
        <v>8299000</v>
      </c>
      <c r="P12" s="158">
        <f>SUM(P8:P11)</f>
        <v>8749000</v>
      </c>
    </row>
    <row r="13" spans="1:16" x14ac:dyDescent="0.25">
      <c r="A13" s="122" t="s">
        <v>70</v>
      </c>
      <c r="B13" s="7"/>
      <c r="C13" s="159">
        <v>0</v>
      </c>
      <c r="D13" s="159">
        <v>0</v>
      </c>
      <c r="E13" s="159">
        <v>27000</v>
      </c>
      <c r="O13" s="152"/>
    </row>
    <row r="14" spans="1:16" x14ac:dyDescent="0.25">
      <c r="A14" s="93" t="s">
        <v>36</v>
      </c>
      <c r="B14" s="165"/>
      <c r="C14" s="95">
        <v>879000</v>
      </c>
      <c r="D14" s="95">
        <v>1322000</v>
      </c>
      <c r="E14" s="95">
        <v>1324000</v>
      </c>
      <c r="O14" s="149"/>
    </row>
    <row r="15" spans="1:16" x14ac:dyDescent="0.25">
      <c r="A15" s="93" t="s">
        <v>37</v>
      </c>
      <c r="B15" s="94"/>
      <c r="C15" s="95">
        <v>2287000</v>
      </c>
      <c r="D15" s="95">
        <v>2260000</v>
      </c>
      <c r="E15" s="95">
        <v>2400000</v>
      </c>
    </row>
    <row r="16" spans="1:16" x14ac:dyDescent="0.25">
      <c r="A16" s="164" t="s">
        <v>8</v>
      </c>
      <c r="B16" s="13" t="s">
        <v>9</v>
      </c>
      <c r="C16" s="14">
        <v>2115000</v>
      </c>
      <c r="D16" s="14">
        <v>2770000</v>
      </c>
      <c r="E16" s="14">
        <v>2495000</v>
      </c>
    </row>
    <row r="17" spans="1:11" x14ac:dyDescent="0.25">
      <c r="A17" s="164"/>
      <c r="B17" s="13" t="s">
        <v>10</v>
      </c>
      <c r="C17" s="14">
        <v>1434000</v>
      </c>
      <c r="D17" s="14">
        <v>1210000</v>
      </c>
      <c r="E17" s="14">
        <v>1210000</v>
      </c>
    </row>
    <row r="18" spans="1:11" x14ac:dyDescent="0.25">
      <c r="A18" s="164"/>
      <c r="B18" s="13" t="s">
        <v>11</v>
      </c>
      <c r="C18" s="14">
        <v>0</v>
      </c>
      <c r="D18" s="14">
        <v>0</v>
      </c>
      <c r="E18" s="14">
        <v>0</v>
      </c>
    </row>
    <row r="19" spans="1:11" x14ac:dyDescent="0.25">
      <c r="A19" s="164"/>
      <c r="B19" s="13" t="s">
        <v>12</v>
      </c>
      <c r="C19" s="14">
        <v>281000</v>
      </c>
      <c r="D19" s="14">
        <v>290000</v>
      </c>
      <c r="E19" s="14">
        <v>290000</v>
      </c>
    </row>
    <row r="20" spans="1:11" x14ac:dyDescent="0.25">
      <c r="A20" s="125" t="s">
        <v>56</v>
      </c>
      <c r="B20" s="15"/>
      <c r="C20" s="14">
        <v>630000</v>
      </c>
      <c r="D20" s="14">
        <v>1140000</v>
      </c>
      <c r="E20" s="14">
        <v>1450000</v>
      </c>
    </row>
    <row r="21" spans="1:11" x14ac:dyDescent="0.25">
      <c r="A21" s="16" t="s">
        <v>15</v>
      </c>
      <c r="B21" s="17"/>
      <c r="C21" s="14">
        <v>1043000</v>
      </c>
      <c r="D21" s="14">
        <v>1100000</v>
      </c>
      <c r="E21" s="14">
        <v>1200000</v>
      </c>
    </row>
    <row r="22" spans="1:11" x14ac:dyDescent="0.25">
      <c r="A22" s="84" t="s">
        <v>13</v>
      </c>
      <c r="B22" s="85"/>
      <c r="C22" s="86">
        <v>1570000</v>
      </c>
      <c r="D22" s="86">
        <v>1926000</v>
      </c>
      <c r="E22" s="86">
        <v>2077000</v>
      </c>
    </row>
    <row r="23" spans="1:11" x14ac:dyDescent="0.25">
      <c r="A23" s="16" t="s">
        <v>14</v>
      </c>
      <c r="B23" s="17"/>
      <c r="C23" s="14">
        <v>214000</v>
      </c>
      <c r="D23" s="14">
        <v>570000</v>
      </c>
      <c r="E23" s="14">
        <v>838000</v>
      </c>
    </row>
    <row r="24" spans="1:11" x14ac:dyDescent="0.25">
      <c r="A24" s="123" t="s">
        <v>67</v>
      </c>
      <c r="B24" s="19"/>
      <c r="C24" s="134">
        <v>0</v>
      </c>
      <c r="D24" s="134">
        <v>0</v>
      </c>
      <c r="E24" s="134">
        <v>617000</v>
      </c>
    </row>
    <row r="25" spans="1:11" x14ac:dyDescent="0.25">
      <c r="A25" s="8" t="s">
        <v>57</v>
      </c>
      <c r="B25" s="17"/>
      <c r="C25" s="14">
        <v>0</v>
      </c>
      <c r="D25" s="14">
        <v>0</v>
      </c>
      <c r="E25" s="14">
        <v>0</v>
      </c>
    </row>
    <row r="26" spans="1:11" x14ac:dyDescent="0.25">
      <c r="A26" s="123" t="s">
        <v>68</v>
      </c>
      <c r="B26" s="19"/>
      <c r="C26" s="134">
        <v>200000</v>
      </c>
      <c r="D26" s="134">
        <v>0</v>
      </c>
      <c r="E26" s="134">
        <v>0</v>
      </c>
    </row>
    <row r="27" spans="1:11" ht="15.75" thickBot="1" x14ac:dyDescent="0.3">
      <c r="A27" s="18" t="s">
        <v>50</v>
      </c>
      <c r="B27" s="19"/>
      <c r="C27" s="134">
        <v>31000</v>
      </c>
      <c r="D27" s="134">
        <v>0</v>
      </c>
      <c r="E27" s="134">
        <v>0</v>
      </c>
    </row>
    <row r="28" spans="1:11" ht="21.75" customHeight="1" thickBot="1" x14ac:dyDescent="0.3">
      <c r="A28" s="103" t="s">
        <v>38</v>
      </c>
      <c r="B28" s="101"/>
      <c r="C28" s="102">
        <v>11936000</v>
      </c>
      <c r="D28" s="102">
        <f>SUM(D12:D27)</f>
        <v>13038000</v>
      </c>
      <c r="E28" s="102">
        <f>SUM(E12:E27)</f>
        <v>22677000</v>
      </c>
    </row>
    <row r="29" spans="1:11" ht="15.75" thickBot="1" x14ac:dyDescent="0.3">
      <c r="A29" s="98" t="s">
        <v>51</v>
      </c>
      <c r="B29" s="124"/>
      <c r="C29" s="99">
        <v>40037000</v>
      </c>
      <c r="D29" s="100">
        <v>39000000</v>
      </c>
      <c r="E29" s="100">
        <v>40008000</v>
      </c>
    </row>
    <row r="30" spans="1:11" ht="15.75" thickBot="1" x14ac:dyDescent="0.3">
      <c r="A30" s="20" t="s">
        <v>16</v>
      </c>
      <c r="B30" s="21"/>
      <c r="C30" s="22">
        <f>SUM(C28,C29)</f>
        <v>51973000</v>
      </c>
      <c r="D30" s="22">
        <f>SUM(D28:D29)</f>
        <v>52038000</v>
      </c>
      <c r="E30" s="22">
        <f>SUM(E28:E29)</f>
        <v>62685000</v>
      </c>
      <c r="K30" s="149"/>
    </row>
    <row r="31" spans="1:11" x14ac:dyDescent="0.25">
      <c r="A31" s="3"/>
      <c r="B31" s="3"/>
      <c r="K31" s="149"/>
    </row>
    <row r="32" spans="1:11" ht="15.75" thickBot="1" x14ac:dyDescent="0.3">
      <c r="A32" s="23" t="s">
        <v>17</v>
      </c>
      <c r="B32" s="23"/>
      <c r="F32" s="149"/>
      <c r="H32" s="149"/>
      <c r="I32" s="149"/>
      <c r="J32" s="149"/>
      <c r="K32" s="151"/>
    </row>
    <row r="33" spans="1:11" x14ac:dyDescent="0.25">
      <c r="A33" s="24" t="s">
        <v>18</v>
      </c>
      <c r="B33" s="25"/>
      <c r="C33" s="26">
        <v>2850000</v>
      </c>
      <c r="D33" s="27">
        <v>3230000</v>
      </c>
      <c r="E33" s="28">
        <v>12991000</v>
      </c>
      <c r="K33" s="149"/>
    </row>
    <row r="34" spans="1:11" x14ac:dyDescent="0.25">
      <c r="A34" s="104" t="s">
        <v>19</v>
      </c>
      <c r="B34" s="105"/>
      <c r="C34" s="31">
        <v>3446000</v>
      </c>
      <c r="D34" s="32">
        <v>4270000</v>
      </c>
      <c r="E34" s="33">
        <v>3995000</v>
      </c>
      <c r="K34" s="149"/>
    </row>
    <row r="35" spans="1:11" x14ac:dyDescent="0.25">
      <c r="A35" s="104" t="s">
        <v>69</v>
      </c>
      <c r="B35" s="105"/>
      <c r="C35" s="31">
        <v>200000</v>
      </c>
      <c r="D35" s="32">
        <v>0</v>
      </c>
      <c r="E35" s="33">
        <v>0</v>
      </c>
      <c r="K35" s="149"/>
    </row>
    <row r="36" spans="1:11" x14ac:dyDescent="0.25">
      <c r="A36" s="127" t="s">
        <v>58</v>
      </c>
      <c r="B36" s="128"/>
      <c r="C36" s="119">
        <v>-147000</v>
      </c>
      <c r="D36" s="120">
        <v>146000</v>
      </c>
      <c r="E36" s="121">
        <v>0</v>
      </c>
      <c r="K36" s="151"/>
    </row>
    <row r="37" spans="1:11" x14ac:dyDescent="0.25">
      <c r="A37" s="29" t="s">
        <v>50</v>
      </c>
      <c r="B37" s="30"/>
      <c r="C37" s="31">
        <v>31000</v>
      </c>
      <c r="D37" s="32">
        <v>0</v>
      </c>
      <c r="E37" s="33">
        <v>0</v>
      </c>
      <c r="K37" s="149"/>
    </row>
    <row r="38" spans="1:11" x14ac:dyDescent="0.25">
      <c r="A38" s="34" t="s">
        <v>54</v>
      </c>
      <c r="B38" s="35"/>
      <c r="C38" s="36"/>
      <c r="D38" s="37"/>
      <c r="E38" s="38"/>
      <c r="K38" s="149"/>
    </row>
    <row r="39" spans="1:11" x14ac:dyDescent="0.25">
      <c r="A39" s="126" t="s">
        <v>55</v>
      </c>
      <c r="B39" s="39"/>
      <c r="C39" s="36">
        <f>SUM(C40:C51)</f>
        <v>4560000</v>
      </c>
      <c r="D39" s="37">
        <f>SUM(D41:D51)</f>
        <v>5538000</v>
      </c>
      <c r="E39" s="40">
        <f>SUM(E41:E51)</f>
        <v>5691000</v>
      </c>
      <c r="K39" s="149"/>
    </row>
    <row r="40" spans="1:11" x14ac:dyDescent="0.25">
      <c r="A40" s="41" t="s">
        <v>20</v>
      </c>
      <c r="B40" s="42"/>
      <c r="C40" s="43"/>
      <c r="D40" s="44"/>
      <c r="E40" s="45"/>
      <c r="K40" s="149"/>
    </row>
    <row r="41" spans="1:11" x14ac:dyDescent="0.25">
      <c r="A41" s="8" t="s">
        <v>40</v>
      </c>
      <c r="B41" s="46"/>
      <c r="C41" s="47">
        <v>1718000</v>
      </c>
      <c r="D41" s="14">
        <v>1850000</v>
      </c>
      <c r="E41" s="14">
        <v>2000000</v>
      </c>
      <c r="K41" s="149"/>
    </row>
    <row r="42" spans="1:11" x14ac:dyDescent="0.25">
      <c r="A42" s="8" t="s">
        <v>41</v>
      </c>
      <c r="B42" s="46"/>
      <c r="C42" s="47">
        <v>382000</v>
      </c>
      <c r="D42" s="14">
        <v>395000</v>
      </c>
      <c r="E42" s="14">
        <v>400000</v>
      </c>
      <c r="K42" s="149"/>
    </row>
    <row r="43" spans="1:11" x14ac:dyDescent="0.25">
      <c r="A43" s="8" t="s">
        <v>42</v>
      </c>
      <c r="B43" s="46"/>
      <c r="C43" s="47">
        <v>438000</v>
      </c>
      <c r="D43" s="14">
        <v>445000</v>
      </c>
      <c r="E43" s="14">
        <v>445000</v>
      </c>
      <c r="K43" s="149"/>
    </row>
    <row r="44" spans="1:11" x14ac:dyDescent="0.25">
      <c r="A44" s="8" t="s">
        <v>43</v>
      </c>
      <c r="B44" s="46"/>
      <c r="C44" s="47">
        <v>350000</v>
      </c>
      <c r="D44" s="14">
        <v>355000</v>
      </c>
      <c r="E44" s="14">
        <v>320000</v>
      </c>
      <c r="K44" s="149"/>
    </row>
    <row r="45" spans="1:11" x14ac:dyDescent="0.25">
      <c r="A45" s="8" t="s">
        <v>44</v>
      </c>
      <c r="B45" s="46"/>
      <c r="C45" s="47">
        <v>778000</v>
      </c>
      <c r="D45" s="14">
        <v>735000</v>
      </c>
      <c r="E45" s="14">
        <v>735000</v>
      </c>
    </row>
    <row r="46" spans="1:11" x14ac:dyDescent="0.25">
      <c r="A46" s="8" t="s">
        <v>21</v>
      </c>
      <c r="B46" s="46"/>
      <c r="C46" s="47">
        <v>155000</v>
      </c>
      <c r="D46" s="14">
        <v>120000</v>
      </c>
      <c r="E46" s="14">
        <v>162000</v>
      </c>
    </row>
    <row r="47" spans="1:11" x14ac:dyDescent="0.25">
      <c r="A47" s="106" t="s">
        <v>22</v>
      </c>
      <c r="B47" s="107"/>
      <c r="C47" s="108">
        <v>611000</v>
      </c>
      <c r="D47" s="109">
        <v>1000000</v>
      </c>
      <c r="E47" s="109">
        <v>1250000</v>
      </c>
    </row>
    <row r="48" spans="1:11" x14ac:dyDescent="0.25">
      <c r="A48" s="110" t="s">
        <v>23</v>
      </c>
      <c r="B48" s="111"/>
      <c r="C48" s="112">
        <v>0</v>
      </c>
      <c r="D48" s="113">
        <v>0</v>
      </c>
      <c r="E48" s="113"/>
    </row>
    <row r="49" spans="1:8" x14ac:dyDescent="0.25">
      <c r="A49" s="50" t="s">
        <v>45</v>
      </c>
      <c r="B49" s="51"/>
      <c r="C49" s="48">
        <v>128000</v>
      </c>
      <c r="D49" s="49">
        <v>279000</v>
      </c>
      <c r="E49" s="49">
        <v>279000</v>
      </c>
    </row>
    <row r="50" spans="1:8" x14ac:dyDescent="0.25">
      <c r="A50" s="50" t="s">
        <v>24</v>
      </c>
      <c r="B50" s="51"/>
      <c r="C50" s="48">
        <v>0</v>
      </c>
      <c r="D50" s="49">
        <v>0</v>
      </c>
      <c r="E50" s="49">
        <v>0</v>
      </c>
    </row>
    <row r="51" spans="1:8" ht="15.75" thickBot="1" x14ac:dyDescent="0.3">
      <c r="A51" s="50" t="s">
        <v>25</v>
      </c>
      <c r="B51" s="51"/>
      <c r="C51" s="48">
        <v>0</v>
      </c>
      <c r="D51" s="153">
        <v>359000</v>
      </c>
      <c r="E51" s="49">
        <v>100000</v>
      </c>
      <c r="H51" s="149"/>
    </row>
    <row r="52" spans="1:8" s="118" customFormat="1" ht="22.5" customHeight="1" thickBot="1" x14ac:dyDescent="0.3">
      <c r="A52" s="114" t="s">
        <v>46</v>
      </c>
      <c r="B52" s="52"/>
      <c r="C52" s="53">
        <v>11962000</v>
      </c>
      <c r="D52" s="54">
        <f>SUM(D33,D34,D37,D38,D39)</f>
        <v>13038000</v>
      </c>
      <c r="E52" s="54">
        <f>SUM(E33,E34,E37,E38,E39)</f>
        <v>22677000</v>
      </c>
    </row>
    <row r="53" spans="1:8" ht="15.75" thickBot="1" x14ac:dyDescent="0.3">
      <c r="A53" s="115" t="s">
        <v>53</v>
      </c>
      <c r="B53" s="129"/>
      <c r="C53" s="116">
        <v>40037000</v>
      </c>
      <c r="D53" s="117">
        <v>39000000</v>
      </c>
      <c r="E53" s="117">
        <v>40008000</v>
      </c>
    </row>
    <row r="54" spans="1:8" ht="15.75" thickBot="1" x14ac:dyDescent="0.3">
      <c r="A54" s="55" t="s">
        <v>47</v>
      </c>
      <c r="B54" s="56"/>
      <c r="C54" s="57">
        <f>SUM(C52,C53)</f>
        <v>51999000</v>
      </c>
      <c r="D54" s="58">
        <f>SUM(D52,D53)</f>
        <v>52038000</v>
      </c>
      <c r="E54" s="58">
        <f>SUM(E52,E53)</f>
        <v>62685000</v>
      </c>
    </row>
    <row r="55" spans="1:8" ht="15.75" thickBot="1" x14ac:dyDescent="0.3">
      <c r="A55" s="59" t="s">
        <v>26</v>
      </c>
      <c r="B55" s="60"/>
      <c r="C55" s="12">
        <f>SUM(C54-C30)</f>
        <v>26000</v>
      </c>
      <c r="D55" s="61">
        <f>SUM(D54-D30)</f>
        <v>0</v>
      </c>
      <c r="E55" s="61">
        <f>SUM(E54-E30)</f>
        <v>0</v>
      </c>
    </row>
    <row r="56" spans="1:8" x14ac:dyDescent="0.25">
      <c r="A56" s="62"/>
      <c r="B56" s="62"/>
      <c r="C56" s="63"/>
    </row>
    <row r="57" spans="1:8" ht="15.75" thickBot="1" x14ac:dyDescent="0.3"/>
    <row r="58" spans="1:8" ht="15.75" thickBot="1" x14ac:dyDescent="0.3">
      <c r="A58" s="64" t="s">
        <v>27</v>
      </c>
      <c r="B58" s="65"/>
      <c r="C58" s="66" t="s">
        <v>48</v>
      </c>
      <c r="D58" s="66" t="s">
        <v>49</v>
      </c>
    </row>
    <row r="59" spans="1:8" ht="15.75" thickBot="1" x14ac:dyDescent="0.3">
      <c r="A59" s="67" t="s">
        <v>28</v>
      </c>
      <c r="B59" s="68"/>
      <c r="C59" s="69">
        <v>714000</v>
      </c>
      <c r="D59" s="69">
        <v>461000</v>
      </c>
    </row>
    <row r="60" spans="1:8" x14ac:dyDescent="0.25">
      <c r="A60" s="70" t="s">
        <v>29</v>
      </c>
      <c r="B60" s="71"/>
      <c r="C60" s="72">
        <f>SUM(C61:C62)</f>
        <v>1647000</v>
      </c>
      <c r="D60" s="72">
        <f>SUM(D61:D62)</f>
        <v>1798000</v>
      </c>
    </row>
    <row r="61" spans="1:8" x14ac:dyDescent="0.25">
      <c r="A61" s="87" t="s">
        <v>30</v>
      </c>
      <c r="B61" s="88"/>
      <c r="C61" s="89">
        <v>1926000</v>
      </c>
      <c r="D61" s="89">
        <v>2077000</v>
      </c>
    </row>
    <row r="62" spans="1:8" x14ac:dyDescent="0.25">
      <c r="A62" s="73" t="s">
        <v>31</v>
      </c>
      <c r="B62" s="74"/>
      <c r="C62" s="75">
        <v>-279000</v>
      </c>
      <c r="D62" s="75">
        <v>-279000</v>
      </c>
    </row>
    <row r="63" spans="1:8" x14ac:dyDescent="0.25">
      <c r="A63" s="76" t="s">
        <v>32</v>
      </c>
      <c r="B63" s="77"/>
      <c r="C63" s="75">
        <f>SUM(C64:C68)</f>
        <v>1900000</v>
      </c>
      <c r="D63" s="75">
        <f>SUM(D64:D68)</f>
        <v>2050000</v>
      </c>
    </row>
    <row r="64" spans="1:8" x14ac:dyDescent="0.25">
      <c r="A64" s="73" t="s">
        <v>62</v>
      </c>
      <c r="B64" s="74"/>
      <c r="C64" s="75">
        <v>600000</v>
      </c>
      <c r="D64" s="75">
        <v>800000</v>
      </c>
    </row>
    <row r="65" spans="1:5" x14ac:dyDescent="0.25">
      <c r="A65" s="73" t="s">
        <v>63</v>
      </c>
      <c r="B65" s="74"/>
      <c r="C65" s="75">
        <v>300000</v>
      </c>
      <c r="D65" s="75">
        <v>0</v>
      </c>
    </row>
    <row r="66" spans="1:5" x14ac:dyDescent="0.25">
      <c r="A66" s="73"/>
      <c r="B66" s="74"/>
      <c r="C66" s="75">
        <v>0</v>
      </c>
      <c r="D66" s="75">
        <v>0</v>
      </c>
    </row>
    <row r="67" spans="1:5" x14ac:dyDescent="0.25">
      <c r="A67" s="90" t="s">
        <v>33</v>
      </c>
      <c r="B67" s="91"/>
      <c r="C67" s="92">
        <v>1000000</v>
      </c>
      <c r="D67" s="92">
        <v>1250000</v>
      </c>
    </row>
    <row r="68" spans="1:5" ht="15.75" thickBot="1" x14ac:dyDescent="0.3">
      <c r="A68" s="78" t="s">
        <v>34</v>
      </c>
      <c r="B68" s="79"/>
      <c r="C68" s="80">
        <v>0</v>
      </c>
      <c r="D68" s="80">
        <v>0</v>
      </c>
    </row>
    <row r="69" spans="1:5" ht="15.75" thickBot="1" x14ac:dyDescent="0.3">
      <c r="A69" s="81" t="s">
        <v>35</v>
      </c>
      <c r="B69" s="82"/>
      <c r="C69" s="83">
        <f>SUM(C59,C60-C63)</f>
        <v>461000</v>
      </c>
      <c r="D69" s="83">
        <f>SUM(D59,D60-D63)</f>
        <v>209000</v>
      </c>
    </row>
    <row r="70" spans="1:5" ht="15.75" thickBot="1" x14ac:dyDescent="0.3">
      <c r="A70" s="154"/>
    </row>
    <row r="71" spans="1:5" ht="15.75" thickBot="1" x14ac:dyDescent="0.3">
      <c r="A71" s="166" t="s">
        <v>71</v>
      </c>
      <c r="B71" s="167"/>
      <c r="C71" s="168"/>
      <c r="D71" s="169"/>
      <c r="E71" s="169">
        <v>15.91</v>
      </c>
    </row>
    <row r="73" spans="1:5" x14ac:dyDescent="0.25">
      <c r="A73" s="155"/>
    </row>
    <row r="74" spans="1:5" x14ac:dyDescent="0.25">
      <c r="A74" s="156"/>
    </row>
  </sheetData>
  <mergeCells count="4">
    <mergeCell ref="A1:E1"/>
    <mergeCell ref="A3:E3"/>
    <mergeCell ref="C5:D5"/>
    <mergeCell ref="A16:A19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8" firstPageNumber="2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Konečná</vt:lpstr>
      <vt:lpstr>'ZŠ Konečná'!Oblast_tisku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Jana</dc:creator>
  <cp:lastModifiedBy>Červenková Jana</cp:lastModifiedBy>
  <cp:lastPrinted>2025-11-25T08:35:57Z</cp:lastPrinted>
  <dcterms:created xsi:type="dcterms:W3CDTF">2025-07-01T07:16:01Z</dcterms:created>
  <dcterms:modified xsi:type="dcterms:W3CDTF">2025-11-25T08:36:04Z</dcterms:modified>
</cp:coreProperties>
</file>