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6 ZŠ, MŠ, DDM\ZŠ, MŠ, DDM 2026\14_ZŠ JAK\1.Úprava rozpočtu - os.náklady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54" i="1" s="1"/>
  <c r="E56" i="1" s="1"/>
  <c r="E29" i="1"/>
  <c r="E31" i="1" s="1"/>
  <c r="E12" i="1"/>
  <c r="E57" i="1" l="1"/>
  <c r="C39" i="1"/>
  <c r="C54" i="1" s="1"/>
  <c r="C56" i="1" l="1"/>
  <c r="D65" i="1"/>
  <c r="C65" i="1"/>
  <c r="D62" i="1"/>
  <c r="C62" i="1"/>
  <c r="D39" i="1"/>
  <c r="D54" i="1" s="1"/>
  <c r="F12" i="1"/>
  <c r="D12" i="1"/>
  <c r="D29" i="1" s="1"/>
  <c r="D31" i="1" s="1"/>
  <c r="C12" i="1"/>
  <c r="C29" i="1" s="1"/>
  <c r="C31" i="1" s="1"/>
  <c r="F29" i="1" l="1"/>
  <c r="F31" i="1" s="1"/>
  <c r="D78" i="1"/>
  <c r="C78" i="1"/>
  <c r="F54" i="1"/>
  <c r="F56" i="1" s="1"/>
  <c r="D56" i="1"/>
  <c r="D57" i="1" s="1"/>
  <c r="C57" i="1"/>
  <c r="F57" i="1" l="1"/>
</calcChain>
</file>

<file path=xl/sharedStrings.xml><?xml version="1.0" encoding="utf-8"?>
<sst xmlns="http://schemas.openxmlformats.org/spreadsheetml/2006/main" count="80" uniqueCount="78">
  <si>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</si>
  <si>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</si>
  <si>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</si>
  <si>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</si>
  <si>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</si>
  <si>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</si>
  <si>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</si>
  <si>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</si>
  <si>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</si>
  <si>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</si>
  <si>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</si>
  <si>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</si>
  <si>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</si>
  <si>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</si>
  <si>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</si>
  <si>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</si>
  <si>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</si>
  <si>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</si>
  <si>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</si>
  <si>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</si>
  <si>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</si>
  <si>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</si>
  <si>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</si>
  <si>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</si>
  <si>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</si>
  <si>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</si>
  <si>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</si>
  <si>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</si>
  <si>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</si>
  <si>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</si>
  <si>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</si>
  <si>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</si>
  <si>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</si>
  <si>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</si>
  <si>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</si>
  <si>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</si>
  <si>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</si>
  <si>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</si>
  <si>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</si>
  <si>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</si>
  <si>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</si>
  <si>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</si>
  <si>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</si>
  <si>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</si>
  <si>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</si>
  <si>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</si>
  <si>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</si>
  <si>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</si>
  <si>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</si>
  <si>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</si>
  <si>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</si>
  <si>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</si>
  <si>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</si>
  <si>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</si>
  <si>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</si>
  <si>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</si>
  <si>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>Vyúčtování účel.váz.fin.prostř. za předcházející rok</t>
  </si>
  <si>
    <t xml:space="preserve">Neinvestiční dotace z KK, SR, EU </t>
  </si>
  <si>
    <t>Výnosy bez příspěvku:</t>
  </si>
  <si>
    <t>Opravy a údržba - 511</t>
  </si>
  <si>
    <t>Náklady k dotacím  z KK, SR, EU</t>
  </si>
  <si>
    <t>Mzdy a zákonné odvody - 521 (DČ)</t>
  </si>
  <si>
    <t>Základní škola Jana Amose Komenského Karlovy Vary, Kollárova 19, příspěvková organizace</t>
  </si>
  <si>
    <t>IČO: 709 33 782</t>
  </si>
  <si>
    <t>Pořízení DHM - zlepšení prac.prostředí z FKSP</t>
  </si>
  <si>
    <t>Úroky</t>
  </si>
  <si>
    <t>interaktivní panely</t>
  </si>
  <si>
    <t>plynová pánev</t>
  </si>
  <si>
    <t xml:space="preserve">kotel na polévku </t>
  </si>
  <si>
    <t xml:space="preserve">myčka černého nádobí </t>
  </si>
  <si>
    <t>Software</t>
  </si>
  <si>
    <t>dotykový panel</t>
  </si>
  <si>
    <t>pódium do multifunkční třídy</t>
  </si>
  <si>
    <t>TZ - akustické panely - strop HV</t>
  </si>
  <si>
    <t>doplnění kam.systému 1.st.ŠJ</t>
  </si>
  <si>
    <t>projekt bufet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</si>
  <si>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</si>
  <si>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úpr.rozpočtu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</si>
</sst>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159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7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24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3" fontId="6" fillId="0" borderId="32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9" fillId="0" borderId="21" xfId="1" applyFont="1" applyFill="1" applyBorder="1" applyAlignment="1">
      <alignment vertical="center"/>
    </xf>
    <xf numFmtId="3" fontId="4" fillId="0" borderId="32" xfId="0" applyNumberFormat="1" applyFont="1" applyFill="1" applyBorder="1" applyAlignment="1">
      <alignment vertical="center"/>
    </xf>
    <xf numFmtId="3" fontId="4" fillId="3" borderId="33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30" xfId="1" applyFont="1" applyFill="1" applyBorder="1" applyAlignment="1">
      <alignment vertical="center"/>
    </xf>
    <xf numFmtId="0" fontId="13" fillId="0" borderId="22" xfId="1" applyFont="1" applyFill="1" applyBorder="1"/>
    <xf numFmtId="3" fontId="7" fillId="0" borderId="34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3" fontId="7" fillId="3" borderId="17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3" fontId="9" fillId="3" borderId="38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3" fontId="7" fillId="0" borderId="17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9" fillId="7" borderId="25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1" xfId="0" applyNumberFormat="1" applyFont="1" applyFill="1" applyBorder="1" applyAlignment="1">
      <alignment vertical="center"/>
    </xf>
    <xf numFmtId="0" fontId="9" fillId="0" borderId="16" xfId="1" applyFont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left" vertical="center"/>
    </xf>
    <xf numFmtId="3" fontId="4" fillId="7" borderId="32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1" xfId="1" applyFont="1" applyFill="1" applyBorder="1" applyAlignment="1">
      <alignment vertical="center"/>
    </xf>
    <xf numFmtId="0" fontId="6" fillId="0" borderId="15" xfId="1" applyFont="1" applyFill="1" applyBorder="1"/>
    <xf numFmtId="0" fontId="9" fillId="7" borderId="15" xfId="1" applyFont="1" applyFill="1" applyBorder="1"/>
    <xf numFmtId="3" fontId="7" fillId="7" borderId="34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2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3" fontId="6" fillId="2" borderId="32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13" fillId="7" borderId="22" xfId="1" applyFont="1" applyFill="1" applyBorder="1"/>
    <xf numFmtId="0" fontId="6" fillId="10" borderId="15" xfId="1" applyFont="1" applyFill="1" applyBorder="1" applyAlignment="1">
      <alignment vertical="center"/>
    </xf>
    <xf numFmtId="0" fontId="6" fillId="10" borderId="16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43" xfId="1" applyFont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0" xfId="0" applyNumberFormat="1" applyFont="1" applyFill="1" applyBorder="1" applyAlignment="1">
      <alignment vertical="center"/>
    </xf>
    <xf numFmtId="0" fontId="0" fillId="0" borderId="0" xfId="0"/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9" fillId="11" borderId="45" xfId="1" applyFont="1" applyFill="1" applyBorder="1" applyAlignment="1">
      <alignment vertical="center"/>
    </xf>
    <xf numFmtId="4" fontId="9" fillId="11" borderId="46" xfId="1" applyNumberFormat="1" applyFont="1" applyFill="1" applyBorder="1" applyAlignment="1">
      <alignment horizontal="center" vertical="center"/>
    </xf>
    <xf numFmtId="3" fontId="9" fillId="11" borderId="47" xfId="1" applyNumberFormat="1" applyFont="1" applyFill="1" applyBorder="1" applyAlignment="1">
      <alignment horizontal="center" vertical="center"/>
    </xf>
    <xf numFmtId="4" fontId="9" fillId="11" borderId="48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6" fillId="2" borderId="49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F7" sqref="F7"/>
    </sheetView>
  </sheetViews>
  <sheetFormatPr defaultRowHeight="15" x14ac:dyDescent="0.25"/>
  <cols>
    <col min="1" max="1" width="34.42578125" customWidth="1"/>
    <col min="2" max="2" width="15.5703125" customWidth="1"/>
    <col min="3" max="3" width="13.85546875" customWidth="1"/>
    <col min="4" max="4" width="11.5703125" customWidth="1"/>
    <col min="5" max="5" width="11.5703125" style="137" customWidth="1"/>
    <col min="6" max="6" width="10.42578125" customWidth="1"/>
  </cols>
  <sheetData>
    <row r="1" spans="1:6" ht="19.5" thickBot="1" x14ac:dyDescent="0.3">
      <c r="A1" s="148" t="s">
        <v>41</v>
      </c>
      <c r="B1" s="148"/>
      <c r="C1" s="148"/>
      <c r="D1" s="148"/>
      <c r="E1" s="148"/>
      <c r="F1" s="148"/>
    </row>
    <row r="2" spans="1:6" ht="15.75" thickBot="1" x14ac:dyDescent="0.3">
      <c r="A2" s="1"/>
      <c r="B2" s="1"/>
    </row>
    <row r="3" spans="1:6" ht="16.5" thickBot="1" x14ac:dyDescent="0.3">
      <c r="A3" s="149" t="s">
        <v>62</v>
      </c>
      <c r="B3" s="149"/>
      <c r="C3" s="149"/>
      <c r="D3" s="149"/>
      <c r="E3" s="149"/>
      <c r="F3" s="149"/>
    </row>
    <row r="4" spans="1:6" x14ac:dyDescent="0.25">
      <c r="A4" s="2" t="s">
        <v>63</v>
      </c>
      <c r="B4" s="2"/>
    </row>
    <row r="5" spans="1:6" ht="15.75" thickBot="1" x14ac:dyDescent="0.3">
      <c r="A5" s="3"/>
      <c r="B5" s="3"/>
      <c r="C5" s="150"/>
      <c r="D5" s="150"/>
      <c r="E5" s="152"/>
    </row>
    <row r="6" spans="1:6" x14ac:dyDescent="0.25">
      <c r="A6" s="3"/>
      <c r="B6" s="3"/>
      <c r="C6" s="98" t="s">
        <v>0</v>
      </c>
      <c r="D6" s="4" t="s">
        <v>1</v>
      </c>
      <c r="E6" s="4" t="s">
        <v>2</v>
      </c>
      <c r="F6" s="4" t="s">
        <v>77</v>
      </c>
    </row>
    <row r="7" spans="1:6" ht="15.75" thickBot="1" x14ac:dyDescent="0.3">
      <c r="A7" s="5" t="s">
        <v>3</v>
      </c>
      <c r="B7" s="5"/>
      <c r="C7" s="99">
        <v>2024</v>
      </c>
      <c r="D7" s="6">
        <v>2025</v>
      </c>
      <c r="E7" s="6">
        <v>2026</v>
      </c>
      <c r="F7" s="6">
        <v>2026</v>
      </c>
    </row>
    <row r="8" spans="1:6" x14ac:dyDescent="0.25">
      <c r="A8" s="122" t="s">
        <v>4</v>
      </c>
      <c r="B8" s="7"/>
      <c r="C8" s="8">
        <v>0</v>
      </c>
      <c r="D8" s="9">
        <v>0</v>
      </c>
      <c r="E8" s="9">
        <v>7004000</v>
      </c>
      <c r="F8" s="9">
        <v>7725680</v>
      </c>
    </row>
    <row r="9" spans="1:6" x14ac:dyDescent="0.25">
      <c r="A9" s="10" t="s">
        <v>5</v>
      </c>
      <c r="B9" s="11"/>
      <c r="C9" s="12">
        <v>0</v>
      </c>
      <c r="D9" s="13">
        <v>0</v>
      </c>
      <c r="E9" s="13">
        <v>220000</v>
      </c>
      <c r="F9" s="13">
        <v>0</v>
      </c>
    </row>
    <row r="10" spans="1:6" x14ac:dyDescent="0.25">
      <c r="A10" s="10" t="s">
        <v>6</v>
      </c>
      <c r="B10" s="11"/>
      <c r="C10" s="12">
        <v>0</v>
      </c>
      <c r="D10" s="13">
        <v>0</v>
      </c>
      <c r="E10" s="13">
        <v>2440000</v>
      </c>
      <c r="F10" s="13">
        <v>2611280</v>
      </c>
    </row>
    <row r="11" spans="1:6" ht="15.75" thickBot="1" x14ac:dyDescent="0.3">
      <c r="A11" s="10" t="s">
        <v>7</v>
      </c>
      <c r="B11" s="11"/>
      <c r="C11" s="12">
        <v>0</v>
      </c>
      <c r="D11" s="13">
        <v>0</v>
      </c>
      <c r="E11" s="13">
        <v>98000</v>
      </c>
      <c r="F11" s="13">
        <v>77256</v>
      </c>
    </row>
    <row r="12" spans="1:6" ht="15.75" thickBot="1" x14ac:dyDescent="0.3">
      <c r="A12" s="130" t="s">
        <v>54</v>
      </c>
      <c r="B12" s="131"/>
      <c r="C12" s="14">
        <f>SUM(C8:C11)</f>
        <v>0</v>
      </c>
      <c r="D12" s="14">
        <f>SUM(D8:D11)</f>
        <v>0</v>
      </c>
      <c r="E12" s="14">
        <f>SUM(E8:E11)</f>
        <v>9762000</v>
      </c>
      <c r="F12" s="14">
        <f>SUM(F8:F11)</f>
        <v>10414216</v>
      </c>
    </row>
    <row r="13" spans="1:6" s="137" customFormat="1" x14ac:dyDescent="0.25">
      <c r="A13" s="142" t="s">
        <v>8</v>
      </c>
      <c r="B13" s="138"/>
      <c r="C13" s="139">
        <v>0</v>
      </c>
      <c r="D13" s="139">
        <v>0</v>
      </c>
      <c r="E13" s="139">
        <v>0</v>
      </c>
      <c r="F13" s="139">
        <v>0</v>
      </c>
    </row>
    <row r="14" spans="1:6" x14ac:dyDescent="0.25">
      <c r="A14" s="140" t="s">
        <v>37</v>
      </c>
      <c r="B14" s="143"/>
      <c r="C14" s="141">
        <v>1207000</v>
      </c>
      <c r="D14" s="141">
        <v>1000000</v>
      </c>
      <c r="E14" s="141">
        <v>1000000</v>
      </c>
      <c r="F14" s="141">
        <v>1000000</v>
      </c>
    </row>
    <row r="15" spans="1:6" x14ac:dyDescent="0.25">
      <c r="A15" s="95" t="s">
        <v>38</v>
      </c>
      <c r="B15" s="96"/>
      <c r="C15" s="97">
        <v>3366000</v>
      </c>
      <c r="D15" s="97">
        <v>3249000</v>
      </c>
      <c r="E15" s="141">
        <v>3250000</v>
      </c>
      <c r="F15" s="97">
        <v>3250000</v>
      </c>
    </row>
    <row r="16" spans="1:6" x14ac:dyDescent="0.25">
      <c r="A16" s="151" t="s">
        <v>9</v>
      </c>
      <c r="B16" s="15" t="s">
        <v>10</v>
      </c>
      <c r="C16" s="16">
        <v>1777000</v>
      </c>
      <c r="D16" s="16">
        <v>1200000</v>
      </c>
      <c r="E16" s="16">
        <v>2300000</v>
      </c>
      <c r="F16" s="16">
        <v>2300000</v>
      </c>
    </row>
    <row r="17" spans="1:6" x14ac:dyDescent="0.25">
      <c r="A17" s="151"/>
      <c r="B17" s="15" t="s">
        <v>11</v>
      </c>
      <c r="C17" s="16">
        <v>979000</v>
      </c>
      <c r="D17" s="16">
        <v>1010000</v>
      </c>
      <c r="E17" s="16">
        <v>800000</v>
      </c>
      <c r="F17" s="16">
        <v>800000</v>
      </c>
    </row>
    <row r="18" spans="1:6" x14ac:dyDescent="0.25">
      <c r="A18" s="151"/>
      <c r="B18" s="15" t="s">
        <v>12</v>
      </c>
      <c r="C18" s="16">
        <v>62000</v>
      </c>
      <c r="D18" s="16">
        <v>70000</v>
      </c>
      <c r="E18" s="16">
        <v>60000</v>
      </c>
      <c r="F18" s="16">
        <v>60000</v>
      </c>
    </row>
    <row r="19" spans="1:6" x14ac:dyDescent="0.25">
      <c r="A19" s="151"/>
      <c r="B19" s="15" t="s">
        <v>13</v>
      </c>
      <c r="C19" s="16">
        <v>308000</v>
      </c>
      <c r="D19" s="16">
        <v>320000</v>
      </c>
      <c r="E19" s="16">
        <v>300000</v>
      </c>
      <c r="F19" s="16">
        <v>300000</v>
      </c>
    </row>
    <row r="20" spans="1:6" x14ac:dyDescent="0.25">
      <c r="A20" s="125" t="s">
        <v>59</v>
      </c>
      <c r="B20" s="17"/>
      <c r="C20" s="16">
        <v>867000</v>
      </c>
      <c r="D20" s="16">
        <v>1060000</v>
      </c>
      <c r="E20" s="16">
        <v>920000</v>
      </c>
      <c r="F20" s="16">
        <v>920000</v>
      </c>
    </row>
    <row r="21" spans="1:6" x14ac:dyDescent="0.25">
      <c r="A21" s="18" t="s">
        <v>16</v>
      </c>
      <c r="B21" s="19"/>
      <c r="C21" s="16">
        <v>1483000</v>
      </c>
      <c r="D21" s="16">
        <v>850000</v>
      </c>
      <c r="E21" s="16">
        <v>850000</v>
      </c>
      <c r="F21" s="16">
        <v>850000</v>
      </c>
    </row>
    <row r="22" spans="1:6" x14ac:dyDescent="0.25">
      <c r="A22" s="18" t="s">
        <v>61</v>
      </c>
      <c r="B22" s="19"/>
      <c r="C22" s="16">
        <v>370000</v>
      </c>
      <c r="D22" s="16">
        <v>450000</v>
      </c>
      <c r="E22" s="16">
        <v>450000</v>
      </c>
      <c r="F22" s="16">
        <v>450000</v>
      </c>
    </row>
    <row r="23" spans="1:6" x14ac:dyDescent="0.25">
      <c r="A23" s="86" t="s">
        <v>14</v>
      </c>
      <c r="B23" s="87"/>
      <c r="C23" s="88">
        <v>2198000</v>
      </c>
      <c r="D23" s="88">
        <v>2168000</v>
      </c>
      <c r="E23" s="88">
        <v>2100000</v>
      </c>
      <c r="F23" s="88">
        <v>2100000</v>
      </c>
    </row>
    <row r="24" spans="1:6" x14ac:dyDescent="0.25">
      <c r="A24" s="18" t="s">
        <v>15</v>
      </c>
      <c r="B24" s="19"/>
      <c r="C24" s="16">
        <v>1722000</v>
      </c>
      <c r="D24" s="16">
        <v>832000</v>
      </c>
      <c r="E24" s="16">
        <v>850000</v>
      </c>
      <c r="F24" s="16">
        <v>850000</v>
      </c>
    </row>
    <row r="25" spans="1:6" x14ac:dyDescent="0.25">
      <c r="A25" s="123" t="s">
        <v>39</v>
      </c>
      <c r="B25" s="20"/>
      <c r="C25" s="21">
        <v>0</v>
      </c>
      <c r="D25" s="21">
        <v>0</v>
      </c>
      <c r="E25" s="21">
        <v>850000</v>
      </c>
      <c r="F25" s="21">
        <v>850000</v>
      </c>
    </row>
    <row r="26" spans="1:6" x14ac:dyDescent="0.25">
      <c r="A26" s="10" t="s">
        <v>60</v>
      </c>
      <c r="B26" s="19"/>
      <c r="C26" s="16">
        <v>-2508000</v>
      </c>
      <c r="D26" s="16">
        <v>0</v>
      </c>
      <c r="E26" s="16">
        <v>0</v>
      </c>
      <c r="F26" s="16">
        <v>0</v>
      </c>
    </row>
    <row r="27" spans="1:6" x14ac:dyDescent="0.25">
      <c r="A27" s="18" t="s">
        <v>52</v>
      </c>
      <c r="B27" s="19"/>
      <c r="C27" s="16">
        <v>72000</v>
      </c>
      <c r="D27" s="16">
        <v>0</v>
      </c>
      <c r="E27" s="16">
        <v>0</v>
      </c>
      <c r="F27" s="16">
        <v>0</v>
      </c>
    </row>
    <row r="28" spans="1:6" ht="15.75" thickBot="1" x14ac:dyDescent="0.3">
      <c r="A28" s="132" t="s">
        <v>47</v>
      </c>
      <c r="B28" s="133"/>
      <c r="C28" s="134">
        <v>0</v>
      </c>
      <c r="D28" s="134">
        <v>0</v>
      </c>
      <c r="E28" s="134">
        <v>235000</v>
      </c>
      <c r="F28" s="134">
        <v>235000</v>
      </c>
    </row>
    <row r="29" spans="1:6" ht="15.75" thickBot="1" x14ac:dyDescent="0.3">
      <c r="A29" s="105" t="s">
        <v>40</v>
      </c>
      <c r="B29" s="103"/>
      <c r="C29" s="104">
        <f>SUM(C12,C12:C27)</f>
        <v>11903000</v>
      </c>
      <c r="D29" s="104">
        <f>SUM(D12:D27)</f>
        <v>12209000</v>
      </c>
      <c r="E29" s="104">
        <f>SUM(E12:E28)</f>
        <v>23727000</v>
      </c>
      <c r="F29" s="104">
        <f>SUM(F12:F28)</f>
        <v>24379216</v>
      </c>
    </row>
    <row r="30" spans="1:6" ht="21.75" customHeight="1" thickBot="1" x14ac:dyDescent="0.3">
      <c r="A30" s="100" t="s">
        <v>53</v>
      </c>
      <c r="B30" s="124"/>
      <c r="C30" s="101">
        <v>62984000</v>
      </c>
      <c r="D30" s="102">
        <v>70000000</v>
      </c>
      <c r="E30" s="102">
        <v>60000000</v>
      </c>
      <c r="F30" s="102">
        <v>60000000</v>
      </c>
    </row>
    <row r="31" spans="1:6" ht="15.75" thickBot="1" x14ac:dyDescent="0.3">
      <c r="A31" s="22" t="s">
        <v>17</v>
      </c>
      <c r="B31" s="23"/>
      <c r="C31" s="24">
        <f>SUM(C29,C30)</f>
        <v>74887000</v>
      </c>
      <c r="D31" s="24">
        <f>SUM(D29:D30)</f>
        <v>82209000</v>
      </c>
      <c r="E31" s="24">
        <f>SUM(E29:E30)</f>
        <v>83727000</v>
      </c>
      <c r="F31" s="24">
        <f>SUM(F29:F30)</f>
        <v>84379216</v>
      </c>
    </row>
    <row r="32" spans="1:6" x14ac:dyDescent="0.25">
      <c r="A32" s="3"/>
      <c r="B32" s="3"/>
    </row>
    <row r="33" spans="1:6" ht="15.75" thickBot="1" x14ac:dyDescent="0.3">
      <c r="A33" s="25" t="s">
        <v>18</v>
      </c>
      <c r="B33" s="25"/>
    </row>
    <row r="34" spans="1:6" x14ac:dyDescent="0.25">
      <c r="A34" s="26" t="s">
        <v>19</v>
      </c>
      <c r="B34" s="27"/>
      <c r="C34" s="28">
        <v>2860000</v>
      </c>
      <c r="D34" s="29">
        <v>2860000</v>
      </c>
      <c r="E34" s="153">
        <v>13748000</v>
      </c>
      <c r="F34" s="30">
        <v>14400216</v>
      </c>
    </row>
    <row r="35" spans="1:6" x14ac:dyDescent="0.25">
      <c r="A35" s="106" t="s">
        <v>20</v>
      </c>
      <c r="B35" s="107"/>
      <c r="C35" s="33">
        <v>2600000</v>
      </c>
      <c r="D35" s="34">
        <v>2600000</v>
      </c>
      <c r="E35" s="35">
        <v>3460000</v>
      </c>
      <c r="F35" s="35">
        <v>3460000</v>
      </c>
    </row>
    <row r="36" spans="1:6" x14ac:dyDescent="0.25">
      <c r="A36" s="127" t="s">
        <v>56</v>
      </c>
      <c r="B36" s="128"/>
      <c r="C36" s="119">
        <v>302000</v>
      </c>
      <c r="D36" s="120">
        <v>0</v>
      </c>
      <c r="E36" s="121">
        <v>0</v>
      </c>
      <c r="F36" s="121">
        <v>0</v>
      </c>
    </row>
    <row r="37" spans="1:6" x14ac:dyDescent="0.25">
      <c r="A37" s="31" t="s">
        <v>52</v>
      </c>
      <c r="B37" s="32"/>
      <c r="C37" s="33">
        <v>72000</v>
      </c>
      <c r="D37" s="34">
        <v>0</v>
      </c>
      <c r="E37" s="35">
        <v>0</v>
      </c>
      <c r="F37" s="35">
        <v>0</v>
      </c>
    </row>
    <row r="38" spans="1:6" x14ac:dyDescent="0.25">
      <c r="A38" s="36" t="s">
        <v>57</v>
      </c>
      <c r="B38" s="37"/>
      <c r="C38" s="38">
        <v>0</v>
      </c>
      <c r="D38" s="39">
        <v>0</v>
      </c>
      <c r="E38" s="40">
        <v>0</v>
      </c>
      <c r="F38" s="40">
        <v>0</v>
      </c>
    </row>
    <row r="39" spans="1:6" x14ac:dyDescent="0.25">
      <c r="A39" s="126" t="s">
        <v>58</v>
      </c>
      <c r="B39" s="41"/>
      <c r="C39" s="38">
        <f>SUM(C40:C53)</f>
        <v>6919000</v>
      </c>
      <c r="D39" s="39">
        <f>SUM(D41:D53)</f>
        <v>6749000</v>
      </c>
      <c r="E39" s="40">
        <f>SUM(E41:E53)</f>
        <v>6519000</v>
      </c>
      <c r="F39" s="42">
        <v>6519000</v>
      </c>
    </row>
    <row r="40" spans="1:6" x14ac:dyDescent="0.25">
      <c r="A40" s="43" t="s">
        <v>21</v>
      </c>
      <c r="B40" s="44"/>
      <c r="C40" s="45"/>
      <c r="D40" s="46"/>
      <c r="E40" s="47"/>
      <c r="F40" s="47"/>
    </row>
    <row r="41" spans="1:6" x14ac:dyDescent="0.25">
      <c r="A41" s="10" t="s">
        <v>42</v>
      </c>
      <c r="B41" s="48"/>
      <c r="C41" s="49">
        <v>2743000</v>
      </c>
      <c r="D41" s="16">
        <v>2300000</v>
      </c>
      <c r="E41" s="16">
        <v>2200000</v>
      </c>
      <c r="F41" s="16">
        <v>2200000</v>
      </c>
    </row>
    <row r="42" spans="1:6" x14ac:dyDescent="0.25">
      <c r="A42" s="10" t="s">
        <v>43</v>
      </c>
      <c r="B42" s="48"/>
      <c r="C42" s="49">
        <v>428000</v>
      </c>
      <c r="D42" s="16">
        <v>550000</v>
      </c>
      <c r="E42" s="16">
        <v>410000</v>
      </c>
      <c r="F42" s="16">
        <v>410000</v>
      </c>
    </row>
    <row r="43" spans="1:6" x14ac:dyDescent="0.25">
      <c r="A43" s="10" t="s">
        <v>44</v>
      </c>
      <c r="B43" s="48"/>
      <c r="C43" s="49">
        <v>1005000</v>
      </c>
      <c r="D43" s="16">
        <v>950000</v>
      </c>
      <c r="E43" s="16">
        <v>1000000</v>
      </c>
      <c r="F43" s="16">
        <v>1000000</v>
      </c>
    </row>
    <row r="44" spans="1:6" x14ac:dyDescent="0.25">
      <c r="A44" s="10" t="s">
        <v>45</v>
      </c>
      <c r="B44" s="48"/>
      <c r="C44" s="49">
        <v>519000</v>
      </c>
      <c r="D44" s="16">
        <v>550000</v>
      </c>
      <c r="E44" s="16">
        <v>516000</v>
      </c>
      <c r="F44" s="16">
        <v>516000</v>
      </c>
    </row>
    <row r="45" spans="1:6" x14ac:dyDescent="0.25">
      <c r="A45" s="10" t="s">
        <v>46</v>
      </c>
      <c r="B45" s="48"/>
      <c r="C45" s="49">
        <v>545000</v>
      </c>
      <c r="D45" s="16">
        <v>570000</v>
      </c>
      <c r="E45" s="16">
        <v>550000</v>
      </c>
      <c r="F45" s="16">
        <v>550000</v>
      </c>
    </row>
    <row r="46" spans="1:6" x14ac:dyDescent="0.25">
      <c r="A46" s="10" t="s">
        <v>22</v>
      </c>
      <c r="B46" s="48"/>
      <c r="C46" s="49">
        <v>61000</v>
      </c>
      <c r="D46" s="16">
        <v>30000</v>
      </c>
      <c r="E46" s="16">
        <v>68000</v>
      </c>
      <c r="F46" s="16">
        <v>68000</v>
      </c>
    </row>
    <row r="47" spans="1:6" x14ac:dyDescent="0.25">
      <c r="A47" s="108" t="s">
        <v>23</v>
      </c>
      <c r="B47" s="109"/>
      <c r="C47" s="110">
        <v>851000</v>
      </c>
      <c r="D47" s="111">
        <v>1060000</v>
      </c>
      <c r="E47" s="111">
        <v>920000</v>
      </c>
      <c r="F47" s="111">
        <v>920000</v>
      </c>
    </row>
    <row r="48" spans="1:6" x14ac:dyDescent="0.25">
      <c r="A48" s="112" t="s">
        <v>24</v>
      </c>
      <c r="B48" s="113"/>
      <c r="C48" s="135">
        <v>0</v>
      </c>
      <c r="D48" s="136">
        <v>0</v>
      </c>
      <c r="E48" s="136">
        <v>0</v>
      </c>
      <c r="F48" s="136">
        <v>0</v>
      </c>
    </row>
    <row r="49" spans="1:8" x14ac:dyDescent="0.25">
      <c r="A49" s="52" t="s">
        <v>47</v>
      </c>
      <c r="B49" s="53"/>
      <c r="C49" s="50">
        <v>243000</v>
      </c>
      <c r="D49" s="51">
        <v>269000</v>
      </c>
      <c r="E49" s="51">
        <v>235000</v>
      </c>
      <c r="F49" s="51">
        <v>235000</v>
      </c>
    </row>
    <row r="50" spans="1:8" x14ac:dyDescent="0.25">
      <c r="A50" s="52" t="s">
        <v>64</v>
      </c>
      <c r="B50" s="53"/>
      <c r="C50" s="50">
        <v>10000</v>
      </c>
      <c r="D50" s="51">
        <v>15000</v>
      </c>
      <c r="E50" s="51">
        <v>15000</v>
      </c>
      <c r="F50" s="51">
        <v>15000</v>
      </c>
    </row>
    <row r="51" spans="1:8" x14ac:dyDescent="0.25">
      <c r="A51" s="52" t="s">
        <v>65</v>
      </c>
      <c r="B51" s="53"/>
      <c r="C51" s="50">
        <v>134000</v>
      </c>
      <c r="D51" s="51">
        <v>105000</v>
      </c>
      <c r="E51" s="51">
        <v>105000</v>
      </c>
      <c r="F51" s="51">
        <v>105000</v>
      </c>
    </row>
    <row r="52" spans="1:8" x14ac:dyDescent="0.25">
      <c r="A52" s="52" t="s">
        <v>25</v>
      </c>
      <c r="B52" s="53"/>
      <c r="C52" s="50">
        <v>0</v>
      </c>
      <c r="D52" s="51">
        <v>50000</v>
      </c>
      <c r="E52" s="51">
        <v>0</v>
      </c>
      <c r="F52" s="51">
        <v>0</v>
      </c>
    </row>
    <row r="53" spans="1:8" ht="15.75" thickBot="1" x14ac:dyDescent="0.3">
      <c r="A53" s="52" t="s">
        <v>26</v>
      </c>
      <c r="B53" s="53"/>
      <c r="C53" s="50">
        <v>380000</v>
      </c>
      <c r="D53" s="51">
        <v>300000</v>
      </c>
      <c r="E53" s="51">
        <v>500000</v>
      </c>
      <c r="F53" s="51">
        <v>500000</v>
      </c>
    </row>
    <row r="54" spans="1:8" ht="15.75" thickBot="1" x14ac:dyDescent="0.3">
      <c r="A54" s="114" t="s">
        <v>48</v>
      </c>
      <c r="B54" s="54"/>
      <c r="C54" s="55">
        <f>SUM(C34:C39)</f>
        <v>12753000</v>
      </c>
      <c r="D54" s="56">
        <f>SUM(D34,D35,D37,D38,D39)</f>
        <v>12209000</v>
      </c>
      <c r="E54" s="56">
        <f>SUM(E34:E39)</f>
        <v>23727000</v>
      </c>
      <c r="F54" s="56">
        <f>SUM(F34,F35,F37,F38,F39)</f>
        <v>24379216</v>
      </c>
    </row>
    <row r="55" spans="1:8" s="118" customFormat="1" ht="22.5" customHeight="1" thickBot="1" x14ac:dyDescent="0.3">
      <c r="A55" s="115" t="s">
        <v>55</v>
      </c>
      <c r="B55" s="129"/>
      <c r="C55" s="116">
        <v>62984000</v>
      </c>
      <c r="D55" s="117">
        <v>70000000</v>
      </c>
      <c r="E55" s="117">
        <v>60000000</v>
      </c>
      <c r="F55" s="117">
        <v>60000000</v>
      </c>
      <c r="H55"/>
    </row>
    <row r="56" spans="1:8" ht="15.75" thickBot="1" x14ac:dyDescent="0.3">
      <c r="A56" s="57" t="s">
        <v>49</v>
      </c>
      <c r="B56" s="58"/>
      <c r="C56" s="59">
        <f>SUM(C54,C55)</f>
        <v>75737000</v>
      </c>
      <c r="D56" s="60">
        <f>SUM(D54,D55)</f>
        <v>82209000</v>
      </c>
      <c r="E56" s="60">
        <f>SUM(E54:E55)</f>
        <v>83727000</v>
      </c>
      <c r="F56" s="60">
        <f>SUM(F54,F55)</f>
        <v>84379216</v>
      </c>
      <c r="H56" s="118"/>
    </row>
    <row r="57" spans="1:8" ht="15.75" thickBot="1" x14ac:dyDescent="0.3">
      <c r="A57" s="61" t="s">
        <v>27</v>
      </c>
      <c r="B57" s="62"/>
      <c r="C57" s="14">
        <f>SUM(C56-C31)</f>
        <v>850000</v>
      </c>
      <c r="D57" s="63">
        <f>SUM(D56-D31)</f>
        <v>0</v>
      </c>
      <c r="E57" s="63">
        <f>SUM(E56-E31)</f>
        <v>0</v>
      </c>
      <c r="F57" s="63">
        <f>SUM(F56-F31)</f>
        <v>0</v>
      </c>
    </row>
    <row r="58" spans="1:8" x14ac:dyDescent="0.25">
      <c r="A58" s="64"/>
      <c r="B58" s="64"/>
      <c r="C58" s="65"/>
    </row>
    <row r="59" spans="1:8" ht="15.75" thickBot="1" x14ac:dyDescent="0.3"/>
    <row r="60" spans="1:8" ht="15.75" thickBot="1" x14ac:dyDescent="0.3">
      <c r="A60" s="66" t="s">
        <v>28</v>
      </c>
      <c r="B60" s="67"/>
      <c r="C60" s="68" t="s">
        <v>50</v>
      </c>
      <c r="D60" s="68" t="s">
        <v>51</v>
      </c>
      <c r="E60" s="155"/>
    </row>
    <row r="61" spans="1:8" ht="15.75" thickBot="1" x14ac:dyDescent="0.3">
      <c r="A61" s="69" t="s">
        <v>29</v>
      </c>
      <c r="B61" s="70"/>
      <c r="C61" s="71">
        <v>1415000</v>
      </c>
      <c r="D61" s="71">
        <v>969000</v>
      </c>
      <c r="E61" s="154"/>
    </row>
    <row r="62" spans="1:8" x14ac:dyDescent="0.25">
      <c r="A62" s="72" t="s">
        <v>30</v>
      </c>
      <c r="B62" s="73"/>
      <c r="C62" s="74">
        <f>SUM(C63:C64)</f>
        <v>1899000</v>
      </c>
      <c r="D62" s="74">
        <f>SUM(D63:D64)</f>
        <v>1865000</v>
      </c>
      <c r="E62" s="156"/>
    </row>
    <row r="63" spans="1:8" x14ac:dyDescent="0.25">
      <c r="A63" s="89" t="s">
        <v>31</v>
      </c>
      <c r="B63" s="90"/>
      <c r="C63" s="91">
        <v>2168000</v>
      </c>
      <c r="D63" s="91">
        <v>2100000</v>
      </c>
      <c r="E63" s="156"/>
    </row>
    <row r="64" spans="1:8" x14ac:dyDescent="0.25">
      <c r="A64" s="75" t="s">
        <v>32</v>
      </c>
      <c r="B64" s="76"/>
      <c r="C64" s="77">
        <v>-269000</v>
      </c>
      <c r="D64" s="77">
        <v>-235000</v>
      </c>
      <c r="E64" s="156"/>
    </row>
    <row r="65" spans="1:5" x14ac:dyDescent="0.25">
      <c r="A65" s="78" t="s">
        <v>33</v>
      </c>
      <c r="B65" s="79"/>
      <c r="C65" s="77">
        <f>SUM(C66:C77)</f>
        <v>2345000</v>
      </c>
      <c r="D65" s="77">
        <f>SUM(D66:D77)</f>
        <v>1900000</v>
      </c>
      <c r="E65" s="156"/>
    </row>
    <row r="66" spans="1:5" x14ac:dyDescent="0.25">
      <c r="A66" s="75" t="s">
        <v>66</v>
      </c>
      <c r="B66" s="76"/>
      <c r="C66" s="77">
        <v>340000</v>
      </c>
      <c r="D66" s="77">
        <v>240000</v>
      </c>
      <c r="E66" s="156"/>
    </row>
    <row r="67" spans="1:5" x14ac:dyDescent="0.25">
      <c r="A67" s="75" t="s">
        <v>67</v>
      </c>
      <c r="B67" s="76"/>
      <c r="C67" s="77">
        <v>0</v>
      </c>
      <c r="D67" s="77">
        <v>200000</v>
      </c>
      <c r="E67" s="156"/>
    </row>
    <row r="68" spans="1:5" x14ac:dyDescent="0.25">
      <c r="A68" s="75" t="s">
        <v>68</v>
      </c>
      <c r="B68" s="76"/>
      <c r="C68" s="77">
        <v>150000</v>
      </c>
      <c r="D68" s="77">
        <v>180000</v>
      </c>
      <c r="E68" s="156"/>
    </row>
    <row r="69" spans="1:5" x14ac:dyDescent="0.25">
      <c r="A69" s="75" t="s">
        <v>69</v>
      </c>
      <c r="B69" s="76"/>
      <c r="C69" s="77">
        <v>400000</v>
      </c>
      <c r="D69" s="77">
        <v>0</v>
      </c>
      <c r="E69" s="156"/>
    </row>
    <row r="70" spans="1:5" x14ac:dyDescent="0.25">
      <c r="A70" s="75" t="s">
        <v>70</v>
      </c>
      <c r="B70" s="76"/>
      <c r="C70" s="77">
        <v>95000</v>
      </c>
      <c r="D70" s="77">
        <v>0</v>
      </c>
      <c r="E70" s="156"/>
    </row>
    <row r="71" spans="1:5" x14ac:dyDescent="0.25">
      <c r="A71" s="75" t="s">
        <v>71</v>
      </c>
      <c r="B71" s="76"/>
      <c r="C71" s="77">
        <v>179000</v>
      </c>
      <c r="D71" s="77">
        <v>0</v>
      </c>
      <c r="E71" s="156"/>
    </row>
    <row r="72" spans="1:5" x14ac:dyDescent="0.25">
      <c r="A72" s="75" t="s">
        <v>72</v>
      </c>
      <c r="B72" s="76"/>
      <c r="C72" s="77">
        <v>121000</v>
      </c>
      <c r="D72" s="77">
        <v>0</v>
      </c>
      <c r="E72" s="156"/>
    </row>
    <row r="73" spans="1:5" x14ac:dyDescent="0.25">
      <c r="A73" s="75" t="s">
        <v>73</v>
      </c>
      <c r="B73" s="76"/>
      <c r="C73" s="77">
        <v>0</v>
      </c>
      <c r="D73" s="77">
        <v>100000</v>
      </c>
      <c r="E73" s="156"/>
    </row>
    <row r="74" spans="1:5" x14ac:dyDescent="0.25">
      <c r="A74" s="75" t="s">
        <v>75</v>
      </c>
      <c r="B74" s="76"/>
      <c r="C74" s="77">
        <v>0</v>
      </c>
      <c r="D74" s="77">
        <v>130000</v>
      </c>
      <c r="E74" s="156"/>
    </row>
    <row r="75" spans="1:5" x14ac:dyDescent="0.25">
      <c r="A75" s="75" t="s">
        <v>74</v>
      </c>
      <c r="B75" s="76"/>
      <c r="C75" s="77">
        <v>0</v>
      </c>
      <c r="D75" s="77">
        <v>130000</v>
      </c>
      <c r="E75" s="156"/>
    </row>
    <row r="76" spans="1:5" x14ac:dyDescent="0.25">
      <c r="A76" s="92" t="s">
        <v>34</v>
      </c>
      <c r="B76" s="93"/>
      <c r="C76" s="94">
        <v>1060000</v>
      </c>
      <c r="D76" s="94">
        <v>920000</v>
      </c>
      <c r="E76" s="157"/>
    </row>
    <row r="77" spans="1:5" ht="15.75" thickBot="1" x14ac:dyDescent="0.3">
      <c r="A77" s="80" t="s">
        <v>35</v>
      </c>
      <c r="B77" s="81"/>
      <c r="C77" s="82">
        <v>0</v>
      </c>
      <c r="D77" s="82">
        <v>0</v>
      </c>
      <c r="E77" s="157"/>
    </row>
    <row r="78" spans="1:5" ht="15.75" thickBot="1" x14ac:dyDescent="0.3">
      <c r="A78" s="83" t="s">
        <v>36</v>
      </c>
      <c r="B78" s="84"/>
      <c r="C78" s="85">
        <f>SUM(C61,C62-C65)</f>
        <v>969000</v>
      </c>
      <c r="D78" s="85">
        <f>SUM(D61,D62-D65)</f>
        <v>934000</v>
      </c>
      <c r="E78" s="158"/>
    </row>
    <row r="79" spans="1:5" ht="15.75" thickBot="1" x14ac:dyDescent="0.3"/>
    <row r="80" spans="1:5" ht="15.75" thickBot="1" x14ac:dyDescent="0.3">
      <c r="A80" s="144" t="s">
        <v>76</v>
      </c>
      <c r="B80" s="145"/>
      <c r="C80" s="146"/>
      <c r="D80" s="147"/>
      <c r="E80" s="147">
        <v>18.75</v>
      </c>
    </row>
  </sheetData>
  <mergeCells count="4">
    <mergeCell ref="A1:F1"/>
    <mergeCell ref="A3:F3"/>
    <mergeCell ref="C5:D5"/>
    <mergeCell ref="A16:A19"/>
  </mergeCells>
  <pageMargins left="0.7" right="0.7" top="0.78740157499999996" bottom="0.78740157499999996" header="0.3" footer="0.3"/>
  <pageSetup paperSize="9" scale="6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6a40d0-524a-44d3-9af8-606b8067f5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164652A9A0CA4E9160CB9545C61B82" ma:contentTypeVersion="14" ma:contentTypeDescription="Create a new document." ma:contentTypeScope="" ma:versionID="cf144bf9ba9793d2317460bd5bf12d22">
  <xsd:schema xmlns:xsd="http://www.w3.org/2001/XMLSchema" xmlns:xs="http://www.w3.org/2001/XMLSchema" xmlns:p="http://schemas.microsoft.com/office/2006/metadata/properties" xmlns:ns3="a96a40d0-524a-44d3-9af8-606b8067f58a" xmlns:ns4="d83c89ec-9df9-47a2-9fb7-3fc4c22ed8bb" targetNamespace="http://schemas.microsoft.com/office/2006/metadata/properties" ma:root="true" ma:fieldsID="5b5fd35f813f985fef9bec660c87a0e9" ns3:_="" ns4:_="">
    <xsd:import namespace="a96a40d0-524a-44d3-9af8-606b8067f58a"/>
    <xsd:import namespace="d83c89ec-9df9-47a2-9fb7-3fc4c22ed8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a40d0-524a-44d3-9af8-606b8067f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c89ec-9df9-47a2-9fb7-3fc4c22ed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B1D7EA-F549-44DB-8637-E8ABB0AD8A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780376-CC55-4DF0-BA40-94D7E2D3180E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a96a40d0-524a-44d3-9af8-606b8067f58a"/>
    <ds:schemaRef ds:uri="d83c89ec-9df9-47a2-9fb7-3fc4c22ed8b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B04CE4-371C-4DAB-930A-8CB16D84A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a40d0-524a-44d3-9af8-606b8067f58a"/>
    <ds:schemaRef ds:uri="d83c89ec-9df9-47a2-9fb7-3fc4c22e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2026-02-26T09:44:07Z</cp:lastPrinted>
  <dcterms:created xsi:type="dcterms:W3CDTF">2025-07-01T07:16:01Z</dcterms:created>
  <dcterms:modified xsi:type="dcterms:W3CDTF">2026-02-26T09:44:40Z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0x0101006C164652A9A0CA4E9160CB9545C61B82</vt:lpwstr>
  </property>
</Properties>
</file>