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1_ZŠ 1.máje\2.Úprava rozpočtu-os.náklady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Print_Area" localSheetId="0">List1!$A$1:$G$70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4" i="1"/>
  <c r="E52" i="1"/>
  <c r="E39" i="1"/>
  <c r="E28" i="1"/>
  <c r="E30" i="1" s="1"/>
  <c r="E12" i="1"/>
  <c r="C12" i="1" l="1"/>
  <c r="D12" i="1"/>
  <c r="D39" i="1" l="1"/>
  <c r="C39" i="1" l="1"/>
  <c r="C54" i="1" l="1"/>
  <c r="D62" i="1"/>
  <c r="C62" i="1"/>
  <c r="D59" i="1"/>
  <c r="C59" i="1"/>
  <c r="F39" i="1"/>
  <c r="D52" i="1"/>
  <c r="F12" i="1"/>
  <c r="D28" i="1"/>
  <c r="D30" i="1" s="1"/>
  <c r="D67" i="1" l="1"/>
  <c r="F28" i="1"/>
  <c r="F30" i="1" s="1"/>
  <c r="C28" i="1"/>
  <c r="C30" i="1" s="1"/>
  <c r="C55" i="1" s="1"/>
  <c r="C67" i="1"/>
  <c r="F52" i="1"/>
  <c r="F54" i="1" s="1"/>
  <c r="D54" i="1"/>
  <c r="D55" i="1" s="1"/>
  <c r="F55" i="1" l="1"/>
</calcChain>
</file>

<file path=xl/sharedStrings.xml><?xml version="1.0" encoding="utf-8"?>
<sst xmlns="http://schemas.openxmlformats.org/spreadsheetml/2006/main" count="71" uniqueCount="70">
  <si>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</si>
  <si>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</si>
  <si>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</si>
  <si>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</si>
  <si>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</si>
  <si>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</si>
  <si>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</si>
  <si>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</si>
  <si>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</si>
  <si>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</si>
  <si>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</si>
  <si>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</si>
  <si>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</si>
  <si>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</si>
  <si>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</si>
  <si>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</si>
  <si>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</si>
  <si>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</si>
  <si>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</si>
  <si>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</si>
  <si>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</si>
  <si>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</si>
  <si>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</si>
  <si>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</si>
  <si>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</si>
  <si>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</si>
  <si>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</si>
  <si>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</si>
  <si>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</si>
  <si>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</si>
  <si>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</si>
  <si>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</si>
  <si>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</si>
  <si>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</si>
  <si>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</si>
  <si>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</si>
  <si>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</si>
  <si>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</si>
  <si>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</si>
  <si>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</si>
  <si>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</si>
  <si>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</si>
  <si>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</si>
  <si>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</si>
  <si>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</si>
  <si>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</si>
  <si>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</si>
  <si>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</si>
  <si>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</si>
  <si>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</si>
  <si>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</si>
  <si>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</si>
  <si>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</si>
  <si>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</si>
  <si>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</si>
  <si>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</si>
  <si>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</si>
  <si>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</si>
  <si>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</si>
  <si>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</si>
  <si>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Zákonné sociální náklady ( 527)</t>
  </si>
  <si>
    <t>IČO:  709 33 774</t>
  </si>
  <si>
    <t>Základní škola Karlovy Vary 1. máje 1, p.o.</t>
  </si>
  <si>
    <t>investiční majetek</t>
  </si>
  <si>
    <t>stravovací systém</t>
  </si>
  <si>
    <t>DPP</t>
  </si>
  <si>
    <r>
      <t xml:space="preserve">Počet  </t>
    </r>
    <r>
      <rPr>
        <i/>
        <sz val="10"/>
        <rFont val="Calibri"/>
        <family val="2"/>
        <charset val="238"/>
        <scheme val="minor"/>
      </rPr>
      <t>ZAMĚSTNANCŮ :</t>
    </r>
    <r>
      <rPr>
        <sz val="10"/>
        <rFont val="Calibri"/>
        <family val="2"/>
        <charset val="238"/>
        <scheme val="minor"/>
      </rPr>
      <t xml:space="preserve"> roční prům. přepočtený stav</t>
    </r>
  </si>
  <si>
    <t>Náklady na projekt "Karlovy Vary, ZŠ, 1.máje1-rekon.kuchyň." ÚZ 912</t>
  </si>
  <si>
    <t>Projekt "Karlovy Vary, ZŠ 1.máje-rekon.kuchyňky" ÚZ 912</t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</si>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</sst>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60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0" borderId="31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Fill="1" applyBorder="1" applyAlignment="1">
      <alignment vertical="center"/>
    </xf>
    <xf numFmtId="3" fontId="4" fillId="0" borderId="31" xfId="0" applyNumberFormat="1" applyFont="1" applyFill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Fill="1" applyBorder="1"/>
    <xf numFmtId="3" fontId="7" fillId="0" borderId="33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Fill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9" fillId="0" borderId="12" xfId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0" fillId="0" borderId="0" xfId="0" applyNumberFormat="1"/>
    <xf numFmtId="0" fontId="15" fillId="11" borderId="41" xfId="0" applyFont="1" applyFill="1" applyBorder="1" applyAlignment="1">
      <alignment vertical="center"/>
    </xf>
    <xf numFmtId="0" fontId="15" fillId="11" borderId="42" xfId="0" applyFont="1" applyFill="1" applyBorder="1" applyAlignment="1">
      <alignment horizontal="center" vertical="center"/>
    </xf>
    <xf numFmtId="0" fontId="15" fillId="11" borderId="43" xfId="0" applyFont="1" applyFill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0" fillId="12" borderId="0" xfId="0" applyFill="1"/>
    <xf numFmtId="0" fontId="17" fillId="12" borderId="0" xfId="0" applyFont="1" applyFill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6" fillId="2" borderId="46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2" fontId="15" fillId="11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5" fillId="0" borderId="4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workbookViewId="0">
      <selection activeCell="E6" sqref="E6"/>
    </sheetView>
  </sheetViews>
  <sheetFormatPr defaultRowHeight="15" x14ac:dyDescent="0.25"/>
  <cols>
    <col min="1" max="1" width="34.42578125" customWidth="1"/>
    <col min="2" max="2" width="21" customWidth="1"/>
    <col min="3" max="3" width="13.140625" customWidth="1"/>
    <col min="4" max="5" width="10.85546875" customWidth="1"/>
    <col min="6" max="6" width="10.7109375" customWidth="1"/>
    <col min="7" max="7" width="3" customWidth="1"/>
  </cols>
  <sheetData>
    <row r="1" spans="1:9" ht="19.5" thickBot="1" x14ac:dyDescent="0.3">
      <c r="A1" s="145" t="s">
        <v>40</v>
      </c>
      <c r="B1" s="145"/>
      <c r="C1" s="145"/>
      <c r="D1" s="145"/>
      <c r="E1" s="145"/>
      <c r="F1" s="145"/>
    </row>
    <row r="2" spans="1:9" ht="8.85" customHeight="1" thickBot="1" x14ac:dyDescent="0.3">
      <c r="A2" s="1"/>
      <c r="B2" s="1"/>
    </row>
    <row r="3" spans="1:9" ht="16.5" thickBot="1" x14ac:dyDescent="0.3">
      <c r="A3" s="146" t="s">
        <v>62</v>
      </c>
      <c r="B3" s="146"/>
      <c r="C3" s="146"/>
      <c r="D3" s="146"/>
      <c r="E3" s="146"/>
      <c r="F3" s="146"/>
    </row>
    <row r="4" spans="1:9" x14ac:dyDescent="0.25">
      <c r="A4" s="2" t="s">
        <v>61</v>
      </c>
      <c r="B4" s="2"/>
    </row>
    <row r="5" spans="1:9" ht="7.5" customHeight="1" thickBot="1" x14ac:dyDescent="0.3">
      <c r="A5" s="3"/>
      <c r="B5" s="3"/>
      <c r="C5" s="147"/>
      <c r="D5" s="147"/>
      <c r="E5" s="149"/>
    </row>
    <row r="6" spans="1:9" ht="29.85" customHeight="1" x14ac:dyDescent="0.25">
      <c r="A6" s="3"/>
      <c r="B6" s="3"/>
      <c r="C6" s="99" t="s">
        <v>0</v>
      </c>
      <c r="D6" s="4" t="s">
        <v>1</v>
      </c>
      <c r="E6" s="4" t="s">
        <v>2</v>
      </c>
      <c r="F6" s="4" t="s">
        <v>69</v>
      </c>
    </row>
    <row r="7" spans="1:9" ht="15.75" thickBot="1" x14ac:dyDescent="0.3">
      <c r="A7" s="5" t="s">
        <v>3</v>
      </c>
      <c r="B7" s="5"/>
      <c r="C7" s="100">
        <v>2024</v>
      </c>
      <c r="D7" s="6">
        <v>2025</v>
      </c>
      <c r="E7" s="6">
        <v>2026</v>
      </c>
      <c r="F7" s="6">
        <v>2026</v>
      </c>
    </row>
    <row r="8" spans="1:9" x14ac:dyDescent="0.25">
      <c r="A8" s="125" t="s">
        <v>4</v>
      </c>
      <c r="B8" s="7"/>
      <c r="C8" s="8">
        <v>293000</v>
      </c>
      <c r="D8" s="9">
        <v>350000</v>
      </c>
      <c r="E8" s="9">
        <v>4193000</v>
      </c>
      <c r="F8" s="9">
        <v>4438580</v>
      </c>
      <c r="H8" s="137"/>
      <c r="I8" s="138"/>
    </row>
    <row r="9" spans="1:9" x14ac:dyDescent="0.25">
      <c r="A9" s="10" t="s">
        <v>5</v>
      </c>
      <c r="B9" s="11" t="s">
        <v>65</v>
      </c>
      <c r="C9" s="12">
        <v>0</v>
      </c>
      <c r="D9" s="13">
        <v>0</v>
      </c>
      <c r="E9" s="13">
        <v>24000</v>
      </c>
      <c r="F9" s="13">
        <v>24120</v>
      </c>
      <c r="I9" s="138"/>
    </row>
    <row r="10" spans="1:9" x14ac:dyDescent="0.25">
      <c r="A10" s="10" t="s">
        <v>6</v>
      </c>
      <c r="B10" s="11"/>
      <c r="C10" s="12">
        <v>0</v>
      </c>
      <c r="D10" s="13">
        <v>0</v>
      </c>
      <c r="E10" s="13">
        <v>1417000</v>
      </c>
      <c r="F10" s="13">
        <v>1500357</v>
      </c>
      <c r="H10" s="137"/>
      <c r="I10" s="138"/>
    </row>
    <row r="11" spans="1:9" ht="15.75" thickBot="1" x14ac:dyDescent="0.3">
      <c r="A11" s="135" t="s">
        <v>60</v>
      </c>
      <c r="B11" s="49"/>
      <c r="C11" s="12">
        <v>0</v>
      </c>
      <c r="D11" s="13">
        <v>0</v>
      </c>
      <c r="E11" s="13">
        <v>59000</v>
      </c>
      <c r="F11" s="13">
        <v>62912</v>
      </c>
      <c r="H11" s="137"/>
      <c r="I11" s="138"/>
    </row>
    <row r="12" spans="1:9" ht="15.75" thickBot="1" x14ac:dyDescent="0.3">
      <c r="A12" s="133" t="s">
        <v>53</v>
      </c>
      <c r="B12" s="134"/>
      <c r="C12" s="14">
        <f>SUM(C8:C11)</f>
        <v>293000</v>
      </c>
      <c r="D12" s="14">
        <f>SUM(D8:D11)</f>
        <v>350000</v>
      </c>
      <c r="E12" s="14">
        <f>SUM(E8:E11)</f>
        <v>5693000</v>
      </c>
      <c r="F12" s="14">
        <f>SUM(F8:F11)</f>
        <v>6025969</v>
      </c>
    </row>
    <row r="13" spans="1:9" x14ac:dyDescent="0.25">
      <c r="A13" s="125" t="s">
        <v>7</v>
      </c>
      <c r="B13" s="7"/>
      <c r="C13" s="8">
        <v>0</v>
      </c>
      <c r="D13" s="8">
        <v>0</v>
      </c>
      <c r="E13" s="8">
        <v>0</v>
      </c>
      <c r="F13" s="8">
        <v>0</v>
      </c>
    </row>
    <row r="14" spans="1:9" x14ac:dyDescent="0.25">
      <c r="A14" s="96" t="s">
        <v>36</v>
      </c>
      <c r="B14" s="142"/>
      <c r="C14" s="98">
        <v>816000</v>
      </c>
      <c r="D14" s="98">
        <v>800000</v>
      </c>
      <c r="E14" s="98">
        <v>770000</v>
      </c>
      <c r="F14" s="98">
        <v>770000</v>
      </c>
    </row>
    <row r="15" spans="1:9" x14ac:dyDescent="0.25">
      <c r="A15" s="96" t="s">
        <v>37</v>
      </c>
      <c r="B15" s="97"/>
      <c r="C15" s="98">
        <v>1559000</v>
      </c>
      <c r="D15" s="98">
        <v>1600000</v>
      </c>
      <c r="E15" s="98">
        <v>1600000</v>
      </c>
      <c r="F15" s="98">
        <v>1600000</v>
      </c>
    </row>
    <row r="16" spans="1:9" x14ac:dyDescent="0.25">
      <c r="A16" s="148" t="s">
        <v>8</v>
      </c>
      <c r="B16" s="15" t="s">
        <v>9</v>
      </c>
      <c r="C16" s="16">
        <v>0</v>
      </c>
      <c r="D16" s="16">
        <v>0</v>
      </c>
      <c r="E16" s="16">
        <v>0</v>
      </c>
      <c r="F16" s="16">
        <v>0</v>
      </c>
    </row>
    <row r="17" spans="1:6" x14ac:dyDescent="0.25">
      <c r="A17" s="148"/>
      <c r="B17" s="15" t="s">
        <v>10</v>
      </c>
      <c r="C17" s="16">
        <v>649000</v>
      </c>
      <c r="D17" s="16">
        <v>610000</v>
      </c>
      <c r="E17" s="16">
        <v>610000</v>
      </c>
      <c r="F17" s="16">
        <v>610000</v>
      </c>
    </row>
    <row r="18" spans="1:6" x14ac:dyDescent="0.25">
      <c r="A18" s="148"/>
      <c r="B18" s="15" t="s">
        <v>11</v>
      </c>
      <c r="C18" s="16">
        <v>971000</v>
      </c>
      <c r="D18" s="16">
        <v>1000000</v>
      </c>
      <c r="E18" s="16">
        <v>1000000</v>
      </c>
      <c r="F18" s="16">
        <v>1000000</v>
      </c>
    </row>
    <row r="19" spans="1:6" x14ac:dyDescent="0.25">
      <c r="A19" s="148"/>
      <c r="B19" s="15" t="s">
        <v>12</v>
      </c>
      <c r="C19" s="16">
        <v>148000</v>
      </c>
      <c r="D19" s="16">
        <v>240000</v>
      </c>
      <c r="E19" s="16">
        <v>240000</v>
      </c>
      <c r="F19" s="16">
        <v>240000</v>
      </c>
    </row>
    <row r="20" spans="1:6" x14ac:dyDescent="0.25">
      <c r="A20" s="128" t="s">
        <v>57</v>
      </c>
      <c r="B20" s="17"/>
      <c r="C20" s="16">
        <v>520000</v>
      </c>
      <c r="D20" s="16">
        <v>800000</v>
      </c>
      <c r="E20" s="16">
        <v>800000</v>
      </c>
      <c r="F20" s="16">
        <v>800000</v>
      </c>
    </row>
    <row r="21" spans="1:6" x14ac:dyDescent="0.25">
      <c r="A21" s="18" t="s">
        <v>15</v>
      </c>
      <c r="B21" s="19"/>
      <c r="C21" s="16">
        <v>738000</v>
      </c>
      <c r="D21" s="16">
        <v>650000</v>
      </c>
      <c r="E21" s="16">
        <v>670000</v>
      </c>
      <c r="F21" s="16">
        <v>670000</v>
      </c>
    </row>
    <row r="22" spans="1:6" x14ac:dyDescent="0.25">
      <c r="A22" s="87" t="s">
        <v>13</v>
      </c>
      <c r="B22" s="88"/>
      <c r="C22" s="89">
        <v>2034000</v>
      </c>
      <c r="D22" s="89">
        <v>2000000</v>
      </c>
      <c r="E22" s="89">
        <v>2000000</v>
      </c>
      <c r="F22" s="89">
        <v>2000000</v>
      </c>
    </row>
    <row r="23" spans="1:6" x14ac:dyDescent="0.25">
      <c r="A23" s="18" t="s">
        <v>14</v>
      </c>
      <c r="B23" s="19"/>
      <c r="C23" s="16">
        <v>47000</v>
      </c>
      <c r="D23" s="16">
        <v>44000</v>
      </c>
      <c r="E23" s="16">
        <v>44000</v>
      </c>
      <c r="F23" s="16">
        <v>44000</v>
      </c>
    </row>
    <row r="24" spans="1:6" x14ac:dyDescent="0.25">
      <c r="A24" s="126" t="s">
        <v>38</v>
      </c>
      <c r="B24" s="21"/>
      <c r="C24" s="22">
        <v>0</v>
      </c>
      <c r="D24" s="22">
        <v>0</v>
      </c>
      <c r="E24" s="22">
        <v>550000</v>
      </c>
      <c r="F24" s="22">
        <v>550000</v>
      </c>
    </row>
    <row r="25" spans="1:6" x14ac:dyDescent="0.25">
      <c r="A25" s="10" t="s">
        <v>58</v>
      </c>
      <c r="B25" s="19"/>
      <c r="C25" s="16">
        <v>2909000</v>
      </c>
      <c r="D25" s="16">
        <v>0</v>
      </c>
      <c r="E25" s="16">
        <v>0</v>
      </c>
      <c r="F25" s="16">
        <v>0</v>
      </c>
    </row>
    <row r="26" spans="1:6" x14ac:dyDescent="0.25">
      <c r="A26" s="126" t="s">
        <v>67</v>
      </c>
      <c r="B26" s="21"/>
      <c r="C26" s="22">
        <v>0</v>
      </c>
      <c r="D26" s="22">
        <v>0</v>
      </c>
      <c r="E26" s="22">
        <v>250000</v>
      </c>
      <c r="F26" s="22"/>
    </row>
    <row r="27" spans="1:6" ht="15.75" thickBot="1" x14ac:dyDescent="0.3">
      <c r="A27" s="20" t="s">
        <v>51</v>
      </c>
      <c r="B27" s="21"/>
      <c r="C27" s="22">
        <v>29000</v>
      </c>
      <c r="D27" s="22">
        <v>0</v>
      </c>
      <c r="E27" s="22">
        <v>0</v>
      </c>
      <c r="F27" s="22">
        <v>0</v>
      </c>
    </row>
    <row r="28" spans="1:6" ht="15.75" thickBot="1" x14ac:dyDescent="0.3">
      <c r="A28" s="106" t="s">
        <v>39</v>
      </c>
      <c r="B28" s="104"/>
      <c r="C28" s="105">
        <f>SUM(C12:C27)</f>
        <v>10713000</v>
      </c>
      <c r="D28" s="105">
        <f>SUM(D12:D27)</f>
        <v>8094000</v>
      </c>
      <c r="E28" s="105">
        <f>SUM(E12:E27)</f>
        <v>14227000</v>
      </c>
      <c r="F28" s="105">
        <f>SUM(F12:F27)</f>
        <v>14309969</v>
      </c>
    </row>
    <row r="29" spans="1:6" ht="21.75" customHeight="1" thickBot="1" x14ac:dyDescent="0.3">
      <c r="A29" s="101" t="s">
        <v>52</v>
      </c>
      <c r="B29" s="127"/>
      <c r="C29" s="102">
        <v>36806000</v>
      </c>
      <c r="D29" s="103">
        <v>35000000</v>
      </c>
      <c r="E29" s="103">
        <v>35000000</v>
      </c>
      <c r="F29" s="103">
        <v>35000000</v>
      </c>
    </row>
    <row r="30" spans="1:6" ht="15.75" thickBot="1" x14ac:dyDescent="0.3">
      <c r="A30" s="23" t="s">
        <v>16</v>
      </c>
      <c r="B30" s="24"/>
      <c r="C30" s="25">
        <f>SUM(C28,C29)</f>
        <v>47519000</v>
      </c>
      <c r="D30" s="25">
        <f>SUM(D28:D29)</f>
        <v>43094000</v>
      </c>
      <c r="E30" s="25">
        <f>SUM(E28:E29)</f>
        <v>49227000</v>
      </c>
      <c r="F30" s="25">
        <f>SUM(F28:F29)</f>
        <v>49309969</v>
      </c>
    </row>
    <row r="31" spans="1:6" x14ac:dyDescent="0.25">
      <c r="A31" s="3"/>
      <c r="B31" s="3"/>
    </row>
    <row r="32" spans="1:6" ht="15.75" thickBot="1" x14ac:dyDescent="0.3">
      <c r="A32" s="26" t="s">
        <v>17</v>
      </c>
      <c r="B32" s="26"/>
    </row>
    <row r="33" spans="1:8" x14ac:dyDescent="0.25">
      <c r="A33" s="27" t="s">
        <v>18</v>
      </c>
      <c r="B33" s="28"/>
      <c r="C33" s="29">
        <v>1380000</v>
      </c>
      <c r="D33" s="30">
        <v>1350000</v>
      </c>
      <c r="E33" s="150">
        <v>7593000</v>
      </c>
      <c r="F33" s="31">
        <v>7925969</v>
      </c>
    </row>
    <row r="34" spans="1:8" x14ac:dyDescent="0.25">
      <c r="A34" s="107" t="s">
        <v>19</v>
      </c>
      <c r="B34" s="108"/>
      <c r="C34" s="34">
        <v>1850000</v>
      </c>
      <c r="D34" s="35">
        <v>1850000</v>
      </c>
      <c r="E34" s="36">
        <v>1850000</v>
      </c>
      <c r="F34" s="36">
        <v>1850000</v>
      </c>
    </row>
    <row r="35" spans="1:8" x14ac:dyDescent="0.25">
      <c r="A35" s="130" t="s">
        <v>59</v>
      </c>
      <c r="B35" s="131"/>
      <c r="C35" s="122">
        <v>-261000</v>
      </c>
      <c r="D35" s="123">
        <v>0</v>
      </c>
      <c r="E35" s="124">
        <v>0</v>
      </c>
      <c r="F35" s="124">
        <v>0</v>
      </c>
    </row>
    <row r="36" spans="1:8" x14ac:dyDescent="0.25">
      <c r="A36" s="130" t="s">
        <v>68</v>
      </c>
      <c r="B36" s="131"/>
      <c r="C36" s="34">
        <v>0</v>
      </c>
      <c r="D36" s="35">
        <v>0</v>
      </c>
      <c r="E36" s="36">
        <v>250000</v>
      </c>
      <c r="F36" s="36"/>
    </row>
    <row r="37" spans="1:8" x14ac:dyDescent="0.25">
      <c r="A37" s="32" t="s">
        <v>51</v>
      </c>
      <c r="B37" s="33"/>
      <c r="C37" s="34">
        <v>29000</v>
      </c>
      <c r="D37" s="35">
        <v>30000</v>
      </c>
      <c r="E37" s="36">
        <v>0</v>
      </c>
      <c r="F37" s="36">
        <v>0</v>
      </c>
    </row>
    <row r="38" spans="1:8" x14ac:dyDescent="0.25">
      <c r="A38" s="37" t="s">
        <v>55</v>
      </c>
      <c r="B38" s="38"/>
      <c r="C38" s="39">
        <v>2507000</v>
      </c>
      <c r="D38" s="40">
        <v>0</v>
      </c>
      <c r="E38" s="41"/>
      <c r="F38" s="41">
        <v>0</v>
      </c>
    </row>
    <row r="39" spans="1:8" x14ac:dyDescent="0.25">
      <c r="A39" s="129" t="s">
        <v>56</v>
      </c>
      <c r="B39" s="42"/>
      <c r="C39" s="39">
        <f>SUM(C40:C51)</f>
        <v>4753000</v>
      </c>
      <c r="D39" s="40">
        <f>SUM(D41:D51)</f>
        <v>4864000</v>
      </c>
      <c r="E39" s="41">
        <f>SUM(E41:E51)</f>
        <v>4534000</v>
      </c>
      <c r="F39" s="43">
        <f>SUM(F41:F51)</f>
        <v>4534000</v>
      </c>
    </row>
    <row r="40" spans="1:8" x14ac:dyDescent="0.25">
      <c r="A40" s="44" t="s">
        <v>20</v>
      </c>
      <c r="B40" s="45"/>
      <c r="C40" s="46"/>
      <c r="D40" s="47"/>
      <c r="E40" s="48"/>
      <c r="F40" s="48"/>
    </row>
    <row r="41" spans="1:8" x14ac:dyDescent="0.25">
      <c r="A41" s="10" t="s">
        <v>41</v>
      </c>
      <c r="B41" s="49"/>
      <c r="C41" s="50">
        <v>1543000</v>
      </c>
      <c r="D41" s="16">
        <v>1550000</v>
      </c>
      <c r="E41" s="16">
        <v>1550000</v>
      </c>
      <c r="F41" s="16">
        <v>1550000</v>
      </c>
    </row>
    <row r="42" spans="1:8" x14ac:dyDescent="0.25">
      <c r="A42" s="10" t="s">
        <v>42</v>
      </c>
      <c r="B42" s="49"/>
      <c r="C42" s="50">
        <v>217000</v>
      </c>
      <c r="D42" s="16">
        <v>200000</v>
      </c>
      <c r="E42" s="16">
        <v>200000</v>
      </c>
      <c r="F42" s="16">
        <v>200000</v>
      </c>
      <c r="H42" s="136"/>
    </row>
    <row r="43" spans="1:8" x14ac:dyDescent="0.25">
      <c r="A43" s="10" t="s">
        <v>43</v>
      </c>
      <c r="B43" s="49"/>
      <c r="C43" s="50">
        <v>134000</v>
      </c>
      <c r="D43" s="16">
        <v>100000</v>
      </c>
      <c r="E43" s="16">
        <v>100000</v>
      </c>
      <c r="F43" s="16">
        <v>100000</v>
      </c>
    </row>
    <row r="44" spans="1:8" x14ac:dyDescent="0.25">
      <c r="A44" s="10" t="s">
        <v>44</v>
      </c>
      <c r="B44" s="49"/>
      <c r="C44" s="50">
        <v>214000</v>
      </c>
      <c r="D44" s="16">
        <v>200000</v>
      </c>
      <c r="E44" s="16">
        <v>200000</v>
      </c>
      <c r="F44" s="16">
        <v>200000</v>
      </c>
    </row>
    <row r="45" spans="1:8" x14ac:dyDescent="0.25">
      <c r="A45" s="10" t="s">
        <v>45</v>
      </c>
      <c r="B45" s="49"/>
      <c r="C45" s="50">
        <v>698000</v>
      </c>
      <c r="D45" s="16">
        <v>550000</v>
      </c>
      <c r="E45" s="16">
        <v>550000</v>
      </c>
      <c r="F45" s="16">
        <v>550000</v>
      </c>
    </row>
    <row r="46" spans="1:8" x14ac:dyDescent="0.25">
      <c r="A46" s="10" t="s">
        <v>21</v>
      </c>
      <c r="B46" s="49"/>
      <c r="C46" s="50">
        <v>297000</v>
      </c>
      <c r="D46" s="16">
        <v>150000</v>
      </c>
      <c r="E46" s="16">
        <v>150000</v>
      </c>
      <c r="F46" s="16">
        <v>150000</v>
      </c>
    </row>
    <row r="47" spans="1:8" x14ac:dyDescent="0.25">
      <c r="A47" s="109" t="s">
        <v>22</v>
      </c>
      <c r="B47" s="110"/>
      <c r="C47" s="111">
        <v>500000</v>
      </c>
      <c r="D47" s="112">
        <v>800000</v>
      </c>
      <c r="E47" s="112">
        <v>800000</v>
      </c>
      <c r="F47" s="112">
        <v>800000</v>
      </c>
    </row>
    <row r="48" spans="1:8" x14ac:dyDescent="0.25">
      <c r="A48" s="113" t="s">
        <v>23</v>
      </c>
      <c r="B48" s="114"/>
      <c r="C48" s="115">
        <v>708000</v>
      </c>
      <c r="D48" s="116">
        <v>974000</v>
      </c>
      <c r="E48" s="116">
        <v>624000</v>
      </c>
      <c r="F48" s="116">
        <v>624000</v>
      </c>
    </row>
    <row r="49" spans="1:6" x14ac:dyDescent="0.25">
      <c r="A49" s="53" t="s">
        <v>46</v>
      </c>
      <c r="B49" s="54"/>
      <c r="C49" s="51">
        <v>388000</v>
      </c>
      <c r="D49" s="52">
        <v>140000</v>
      </c>
      <c r="E49" s="52">
        <v>160000</v>
      </c>
      <c r="F49" s="52">
        <v>160000</v>
      </c>
    </row>
    <row r="50" spans="1:6" x14ac:dyDescent="0.25">
      <c r="A50" s="53" t="s">
        <v>24</v>
      </c>
      <c r="B50" s="54"/>
      <c r="C50" s="51">
        <v>0</v>
      </c>
      <c r="D50" s="52">
        <v>100000</v>
      </c>
      <c r="E50" s="52">
        <v>100000</v>
      </c>
      <c r="F50" s="52">
        <v>100000</v>
      </c>
    </row>
    <row r="51" spans="1:6" ht="15.75" thickBot="1" x14ac:dyDescent="0.3">
      <c r="A51" s="53" t="s">
        <v>25</v>
      </c>
      <c r="B51" s="54"/>
      <c r="C51" s="51">
        <v>54000</v>
      </c>
      <c r="D51" s="52">
        <v>100000</v>
      </c>
      <c r="E51" s="52">
        <v>100000</v>
      </c>
      <c r="F51" s="52">
        <v>100000</v>
      </c>
    </row>
    <row r="52" spans="1:6" ht="15.75" thickBot="1" x14ac:dyDescent="0.3">
      <c r="A52" s="117" t="s">
        <v>47</v>
      </c>
      <c r="B52" s="55"/>
      <c r="C52" s="56">
        <v>10258000</v>
      </c>
      <c r="D52" s="57">
        <f>SUM(D33,D34,D37,D38,D39)</f>
        <v>8094000</v>
      </c>
      <c r="E52" s="57">
        <f>SUM(E33:E39)</f>
        <v>14227000</v>
      </c>
      <c r="F52" s="57">
        <f>SUM(F33,F34,F37,F38,F39)</f>
        <v>14309969</v>
      </c>
    </row>
    <row r="53" spans="1:6" s="121" customFormat="1" ht="22.7" customHeight="1" thickBot="1" x14ac:dyDescent="0.3">
      <c r="A53" s="118" t="s">
        <v>54</v>
      </c>
      <c r="B53" s="132"/>
      <c r="C53" s="119">
        <v>37261000</v>
      </c>
      <c r="D53" s="120">
        <v>35000000</v>
      </c>
      <c r="E53" s="120">
        <v>35000000</v>
      </c>
      <c r="F53" s="120">
        <v>35000000</v>
      </c>
    </row>
    <row r="54" spans="1:6" ht="15.75" thickBot="1" x14ac:dyDescent="0.3">
      <c r="A54" s="58" t="s">
        <v>48</v>
      </c>
      <c r="B54" s="59"/>
      <c r="C54" s="60">
        <f>SUM(C52,C53)</f>
        <v>47519000</v>
      </c>
      <c r="D54" s="61">
        <f>SUM(D52,D53)</f>
        <v>43094000</v>
      </c>
      <c r="E54" s="61">
        <f>SUM(E52:E53)</f>
        <v>49227000</v>
      </c>
      <c r="F54" s="61">
        <f>SUM(F52,F53)</f>
        <v>49309969</v>
      </c>
    </row>
    <row r="55" spans="1:6" ht="15.75" thickBot="1" x14ac:dyDescent="0.3">
      <c r="A55" s="62" t="s">
        <v>26</v>
      </c>
      <c r="B55" s="63"/>
      <c r="C55" s="14">
        <f>SUM(C54-C30)</f>
        <v>0</v>
      </c>
      <c r="D55" s="64">
        <f>SUM(D54-D30)</f>
        <v>0</v>
      </c>
      <c r="E55" s="64">
        <f>SUM(E54-E30)</f>
        <v>0</v>
      </c>
      <c r="F55" s="64">
        <f>SUM(F54-F30)</f>
        <v>0</v>
      </c>
    </row>
    <row r="56" spans="1:6" ht="15.75" thickBot="1" x14ac:dyDescent="0.3">
      <c r="A56" s="65"/>
      <c r="B56" s="65"/>
      <c r="C56" s="66"/>
    </row>
    <row r="57" spans="1:6" ht="20.45" customHeight="1" thickBot="1" x14ac:dyDescent="0.3">
      <c r="A57" s="67" t="s">
        <v>27</v>
      </c>
      <c r="B57" s="68"/>
      <c r="C57" s="69" t="s">
        <v>49</v>
      </c>
      <c r="D57" s="69" t="s">
        <v>50</v>
      </c>
      <c r="E57" s="153"/>
      <c r="F57" s="157"/>
    </row>
    <row r="58" spans="1:6" ht="15.75" thickBot="1" x14ac:dyDescent="0.3">
      <c r="A58" s="70" t="s">
        <v>28</v>
      </c>
      <c r="B58" s="71"/>
      <c r="C58" s="72">
        <v>2311000</v>
      </c>
      <c r="D58" s="72">
        <v>2097000</v>
      </c>
      <c r="E58" s="151"/>
      <c r="F58" s="157"/>
    </row>
    <row r="59" spans="1:6" x14ac:dyDescent="0.25">
      <c r="A59" s="73" t="s">
        <v>29</v>
      </c>
      <c r="B59" s="74"/>
      <c r="C59" s="75">
        <f>SUM(C60:C61)</f>
        <v>1860000</v>
      </c>
      <c r="D59" s="75">
        <f>SUM(D60:D61)</f>
        <v>1840000</v>
      </c>
      <c r="E59" s="154"/>
      <c r="F59" s="157"/>
    </row>
    <row r="60" spans="1:6" x14ac:dyDescent="0.25">
      <c r="A60" s="90" t="s">
        <v>30</v>
      </c>
      <c r="B60" s="91"/>
      <c r="C60" s="92">
        <v>2000000</v>
      </c>
      <c r="D60" s="92">
        <v>2000000</v>
      </c>
      <c r="E60" s="154"/>
      <c r="F60" s="157"/>
    </row>
    <row r="61" spans="1:6" x14ac:dyDescent="0.25">
      <c r="A61" s="76" t="s">
        <v>31</v>
      </c>
      <c r="B61" s="77"/>
      <c r="C61" s="78">
        <v>-140000</v>
      </c>
      <c r="D61" s="78">
        <v>-160000</v>
      </c>
      <c r="E61" s="154"/>
      <c r="F61" s="157"/>
    </row>
    <row r="62" spans="1:6" x14ac:dyDescent="0.25">
      <c r="A62" s="79" t="s">
        <v>32</v>
      </c>
      <c r="B62" s="80"/>
      <c r="C62" s="78">
        <f>SUM(C63:C66)</f>
        <v>2074000</v>
      </c>
      <c r="D62" s="78">
        <f>SUM(D63:D66)</f>
        <v>2124000</v>
      </c>
      <c r="E62" s="154"/>
      <c r="F62" s="157"/>
    </row>
    <row r="63" spans="1:6" x14ac:dyDescent="0.25">
      <c r="A63" s="76" t="s">
        <v>64</v>
      </c>
      <c r="B63" s="77"/>
      <c r="C63" s="78">
        <v>107000</v>
      </c>
      <c r="D63" s="78">
        <v>0</v>
      </c>
      <c r="E63" s="154"/>
      <c r="F63" s="157"/>
    </row>
    <row r="64" spans="1:6" x14ac:dyDescent="0.25">
      <c r="A64" s="76" t="s">
        <v>63</v>
      </c>
      <c r="B64" s="77"/>
      <c r="C64" s="78">
        <v>193000</v>
      </c>
      <c r="D64" s="78">
        <v>700000</v>
      </c>
      <c r="E64" s="154"/>
      <c r="F64" s="157"/>
    </row>
    <row r="65" spans="1:9" x14ac:dyDescent="0.25">
      <c r="A65" s="93" t="s">
        <v>33</v>
      </c>
      <c r="B65" s="94"/>
      <c r="C65" s="95">
        <v>800000</v>
      </c>
      <c r="D65" s="95">
        <v>800000</v>
      </c>
      <c r="E65" s="155"/>
      <c r="F65" s="157"/>
    </row>
    <row r="66" spans="1:9" ht="15.75" thickBot="1" x14ac:dyDescent="0.3">
      <c r="A66" s="81" t="s">
        <v>34</v>
      </c>
      <c r="B66" s="82"/>
      <c r="C66" s="83">
        <v>974000</v>
      </c>
      <c r="D66" s="83">
        <v>624000</v>
      </c>
      <c r="E66" s="155"/>
      <c r="F66" s="157"/>
    </row>
    <row r="67" spans="1:9" ht="15.75" thickBot="1" x14ac:dyDescent="0.3">
      <c r="A67" s="84" t="s">
        <v>35</v>
      </c>
      <c r="B67" s="85"/>
      <c r="C67" s="86">
        <f>SUM(C58,C59-C62)</f>
        <v>2097000</v>
      </c>
      <c r="D67" s="86">
        <f>SUM(D58,D59-D62)</f>
        <v>1813000</v>
      </c>
      <c r="E67" s="156"/>
      <c r="F67" s="157"/>
    </row>
    <row r="68" spans="1:9" ht="6.75" customHeight="1" x14ac:dyDescent="0.25">
      <c r="E68" s="157"/>
      <c r="F68" s="157"/>
    </row>
    <row r="69" spans="1:9" ht="15.75" thickBot="1" x14ac:dyDescent="0.3">
      <c r="E69" s="157"/>
      <c r="F69" s="157"/>
    </row>
    <row r="70" spans="1:9" ht="15.75" thickBot="1" x14ac:dyDescent="0.3">
      <c r="A70" s="139" t="s">
        <v>66</v>
      </c>
      <c r="B70" s="140"/>
      <c r="C70" s="141"/>
      <c r="D70" s="152">
        <v>11.7</v>
      </c>
      <c r="E70" s="158"/>
      <c r="F70" s="159"/>
      <c r="H70" s="143"/>
      <c r="I70" s="144"/>
    </row>
  </sheetData>
  <mergeCells count="4">
    <mergeCell ref="A1:F1"/>
    <mergeCell ref="A3:F3"/>
    <mergeCell ref="C5:D5"/>
    <mergeCell ref="A16:A19"/>
  </mergeCells>
  <pageMargins left="0.70866141732283472" right="0.70866141732283472" top="0.59055118110236227" bottom="0.59055118110236227" header="0.11811023622047245" footer="0.11811023622047245"/>
  <pageSetup paperSize="9" scale="72" fitToWidth="0" orientation="portrait" r:id="rId1"/>
  <ignoredErrors>
    <ignoredError sqref="F12 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2026-02-26T08:42:59Z</cp:lastPrinted>
  <dcterms:created xsi:type="dcterms:W3CDTF">2025-07-01T07:16:01Z</dcterms:created>
  <dcterms:modified xsi:type="dcterms:W3CDTF">2026-02-26T08:43:36Z</dcterms:modified>
</cp:coreProperties>
</file>