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02 SPLZaK\SPLZaK 2026\1.Úprava rozpočtu - přesuny\"/>
    </mc:Choice>
  </mc:AlternateContent>
  <bookViews>
    <workbookView xWindow="0" yWindow="0" windowWidth="24000" windowHeight="9000" tabRatio="1000"/>
  </bookViews>
  <sheets>
    <sheet name="SPLZaK" sheetId="23" r:id="rId1"/>
  </sheets>
  <definedNames>
    <definedName name="_xlnm.Print_Titles" localSheetId="0">SPLZaK!$1:$4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23" l="1"/>
  <c r="E53" i="23"/>
  <c r="E109" i="23" s="1"/>
  <c r="D57" i="23" l="1"/>
  <c r="C57" i="23"/>
  <c r="D53" i="23"/>
  <c r="D109" i="23" s="1"/>
  <c r="C53" i="23"/>
  <c r="C109" i="23" s="1"/>
  <c r="D44" i="23"/>
  <c r="C44" i="23"/>
  <c r="D43" i="23"/>
  <c r="C43" i="23"/>
  <c r="E33" i="23"/>
  <c r="E44" i="23" s="1"/>
  <c r="E45" i="23" s="1"/>
  <c r="D33" i="23"/>
  <c r="C33" i="23"/>
  <c r="E26" i="23"/>
  <c r="E12" i="23"/>
  <c r="D12" i="23"/>
  <c r="D26" i="23" s="1"/>
  <c r="D45" i="23" s="1"/>
  <c r="C12" i="23"/>
  <c r="C26" i="23" s="1"/>
  <c r="C45" i="23" l="1"/>
  <c r="E43" i="23"/>
</calcChain>
</file>

<file path=xl/sharedStrings.xml><?xml version="1.0" encoding="utf-8"?>
<sst xmlns="http://schemas.openxmlformats.org/spreadsheetml/2006/main" count="115" uniqueCount="113">
  <si>
    <t>skutečnost</t>
  </si>
  <si>
    <t>očekávaná skut.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</si>
  <si>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</si>
  <si>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</si>
  <si>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</si>
  <si>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</si>
  <si>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</si>
  <si>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Jiné sociální náklady (528)</t>
  </si>
  <si>
    <t>OSOBNÍ NÁKLADY CELKEM</t>
  </si>
  <si>
    <t>Energie</t>
  </si>
  <si>
    <t>Prodané zboží</t>
  </si>
  <si>
    <t>Aktivace oběžného majetku (507)</t>
  </si>
  <si>
    <t>Změna stavu zásob vlastní výroby (508)</t>
  </si>
  <si>
    <t xml:space="preserve">  Náklady celkem</t>
  </si>
  <si>
    <t>VÝNOSY ORGANIZACE</t>
  </si>
  <si>
    <t>Úřad práce</t>
  </si>
  <si>
    <t>Výnosy bez příspěvku</t>
  </si>
  <si>
    <t>z toho:</t>
  </si>
  <si>
    <t xml:space="preserve">Nekrytí FI </t>
  </si>
  <si>
    <t>Výnosy vč. Příspěvku</t>
  </si>
  <si>
    <t xml:space="preserve">  Výnosy celkem</t>
  </si>
  <si>
    <t>Výsledek hospodaření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</si>
  <si>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</t>
    </r>
  </si>
  <si>
    <t>roční prům. přepočtený stav</t>
  </si>
  <si>
    <t>Investiční příspěvek města</t>
  </si>
  <si>
    <t>Použití fondu investic v tis. Kč</t>
  </si>
  <si>
    <t>počáteční stav</t>
  </si>
  <si>
    <t>příjmy - celkem</t>
  </si>
  <si>
    <t>odpisy</t>
  </si>
  <si>
    <t>transferový podíl</t>
  </si>
  <si>
    <t>investiční příspěvek města na</t>
  </si>
  <si>
    <t>výdaje - celkem</t>
  </si>
  <si>
    <t>opravy a údržba</t>
  </si>
  <si>
    <t>nekrytí fondu</t>
  </si>
  <si>
    <t>konečný stav</t>
  </si>
  <si>
    <t>IČO: 008 72 113</t>
  </si>
  <si>
    <t>Tržní kolonáda-těsnění divokých pramenů</t>
  </si>
  <si>
    <t xml:space="preserve">Neinvestiční transfer z KK, SR, EU </t>
  </si>
  <si>
    <t>SW+HW systému řežimních měření</t>
  </si>
  <si>
    <t>Spotřeba TU a TUV</t>
  </si>
  <si>
    <t>Spotřeba plynu</t>
  </si>
  <si>
    <t>Vodné a stočné</t>
  </si>
  <si>
    <t>Účelově vázané finanční prostředky podléhající vyúčtování</t>
  </si>
  <si>
    <t>Spotřeba materiálu - 501</t>
  </si>
  <si>
    <t>Opravy a údržba - 511</t>
  </si>
  <si>
    <t>Odpisy - 551</t>
  </si>
  <si>
    <t>Ostatní náklady - 5xx</t>
  </si>
  <si>
    <t>Ostatní služby - 518</t>
  </si>
  <si>
    <t>Tržby z prodeje služeb - 602</t>
  </si>
  <si>
    <t>Tržby z prodeje zboží - 6xx</t>
  </si>
  <si>
    <t>Jiné ostatní výnosy - 6xx</t>
  </si>
  <si>
    <t>Použití FI na opravy a údržbu - 648</t>
  </si>
  <si>
    <t>Použití fondu odměn - 648</t>
  </si>
  <si>
    <t>Použití rezervního fondu - 648</t>
  </si>
  <si>
    <t>Provozní příspěvek</t>
  </si>
  <si>
    <t>Výměna zhlaví vrtů BJ-79 a BJ-81 pro Zámecké prameny</t>
  </si>
  <si>
    <t>Nákladní výtah technologie + sanace výt.šachty</t>
  </si>
  <si>
    <t>Vřídelní kolonáda - výměna dveří</t>
  </si>
  <si>
    <t>Vřídelní kolonáda - venkovní váza pítka Vřídla</t>
  </si>
  <si>
    <t>Zámecký horní - krenotechnické zařízení pro pitné kúry</t>
  </si>
  <si>
    <t>Městské veřejné toalety</t>
  </si>
  <si>
    <t>Vřídelní kolonáda - renovace Vřídelní lávky</t>
  </si>
  <si>
    <t>Revitalizace areálu MTZ Hus.náměstí-1.etapa</t>
  </si>
  <si>
    <t>Areál MTZ-dláždění ploch</t>
  </si>
  <si>
    <t>Rekonstrukce odp.bodu hl.výtl.řádu TMV</t>
  </si>
  <si>
    <t>VK veřejné sociál.zařízení - udržení provozu, tur.</t>
  </si>
  <si>
    <t>Dorotka-kren.chodba rek.odkanal.a opr.prost.</t>
  </si>
  <si>
    <t>Jímací objekty vrtů BJ VK - dokončení</t>
  </si>
  <si>
    <t>Spotřeba el.en.</t>
  </si>
  <si>
    <t>Vřídelní kolonáda - 1PP udržení provozu</t>
  </si>
  <si>
    <t>Výměna IPC řízení distribuce TMV včetně migrace SW</t>
  </si>
  <si>
    <t xml:space="preserve"> rozpočet</t>
  </si>
  <si>
    <t>VK - udržení provozu 1.NP budovy a přileh.okolí</t>
  </si>
  <si>
    <t>Výměna IP PBX (tel.ústředna) včetně imlementace *</t>
  </si>
  <si>
    <t>Rekonstrukce čerpací stanice Sadová ulice *</t>
  </si>
  <si>
    <t>Obnova IP kamer v 1NP - Vřídelní kolonáda - vl.zdroje *</t>
  </si>
  <si>
    <t>Obnova IP CCTV - Centrálního záznamu zařízení 64 kanálů *</t>
  </si>
  <si>
    <t>Výměna akumulátorů v centrální UPS VK *</t>
  </si>
  <si>
    <t>Výměna opto kabelu Slovenská ul. -pavilon Dorotka *</t>
  </si>
  <si>
    <t>Velkoplošné monitory pro dynamické sdělení, prez. a rekl. *</t>
  </si>
  <si>
    <t>1 PP - oprava/výměna nosných prvků potrubí- Ml.kolon. *</t>
  </si>
  <si>
    <t>Tržní kolonáda - měřené energo.přípojky pro kul.akce *</t>
  </si>
  <si>
    <t>Záložní zdroj el.energie-DG VK oprava řízení -Tržní a VK *</t>
  </si>
  <si>
    <t>Audio+bezpečnostní prvky na exk.trase v podz.Vřídla *</t>
  </si>
  <si>
    <t>Čištění koryta Teplé pod přemostěním VK</t>
  </si>
  <si>
    <t>Lázeňská 18/2 - oprava obvodového pláště budovy</t>
  </si>
  <si>
    <t>TK - udržení provozu budovy a přilehlého okolí</t>
  </si>
  <si>
    <t>Rozpočet na rok 2026</t>
  </si>
  <si>
    <t>vč. dohod</t>
  </si>
  <si>
    <t>oček. skut. 2025</t>
  </si>
  <si>
    <t xml:space="preserve">Výměna gravitačního řádu </t>
  </si>
  <si>
    <t>Rekonstrukce / výměna poklopů šachtic jímacích vrtů</t>
  </si>
  <si>
    <t>VK - rekonstrukce obvodového pláště</t>
  </si>
  <si>
    <t>Revitalizace / stabilizace svahů</t>
  </si>
  <si>
    <t>Revitalizace obslužné chodby ML včetně instalací</t>
  </si>
  <si>
    <t>plán 2026</t>
  </si>
  <si>
    <t>Likvidace divokých vývěrů u VK</t>
  </si>
  <si>
    <t>Mobilní čistící zařízení výměníku tepla TMV</t>
  </si>
  <si>
    <t>Společné prameny-ob. těsnění řečiště</t>
  </si>
  <si>
    <t>Pramen Štěpánka</t>
  </si>
  <si>
    <t>Modernizace strojové techniky</t>
  </si>
  <si>
    <t>Čerpací technika</t>
  </si>
  <si>
    <t>Investice Balneo vybavení organizace</t>
  </si>
  <si>
    <t>Obnova a rozvoj infras. TMV oblast ul. Zahr., Sad.</t>
  </si>
  <si>
    <t>Přelivná váza - Svoboda, Zámecký pramen</t>
  </si>
  <si>
    <t>Plynové hospodářství - projekt</t>
  </si>
  <si>
    <t>*položky označené hvězdičkou jsou hrazeny z vlastních zdrojů organizace</t>
  </si>
  <si>
    <r>
      <rPr>
        <i/>
        <sz val="11"/>
        <rFont val="Calibri"/>
        <family val="2"/>
        <charset val="238"/>
        <scheme val="minor"/>
      </rPr>
      <t>*</t>
    </r>
    <r>
      <rPr>
        <i/>
        <sz val="11"/>
        <color rgb="FF00B0F0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vlastní zdroje: 3 025 tis. Kč</t>
    </r>
    <r>
      <rPr>
        <i/>
        <sz val="11"/>
        <color rgb="FF00B0F0"/>
        <rFont val="Calibri"/>
        <family val="2"/>
        <charset val="238"/>
        <scheme val="minor"/>
      </rPr>
      <t xml:space="preserve"> (2025)</t>
    </r>
  </si>
  <si>
    <r>
      <rPr>
        <b/>
        <i/>
        <sz val="11"/>
        <rFont val="Calibri"/>
        <family val="2"/>
        <charset val="238"/>
        <scheme val="minor"/>
      </rPr>
      <t>*</t>
    </r>
    <r>
      <rPr>
        <b/>
        <i/>
        <sz val="11"/>
        <color rgb="FF00B0F0"/>
        <rFont val="Calibri"/>
        <family val="2"/>
        <charset val="238"/>
        <scheme val="minor"/>
      </rPr>
      <t xml:space="preserve"> </t>
    </r>
    <r>
      <rPr>
        <b/>
        <i/>
        <sz val="11"/>
        <rFont val="Calibri"/>
        <family val="2"/>
        <charset val="238"/>
        <scheme val="minor"/>
      </rPr>
      <t>vlastní zdroje: 3 295 tis. Kč</t>
    </r>
    <r>
      <rPr>
        <b/>
        <i/>
        <sz val="11"/>
        <color rgb="FF00B0F0"/>
        <rFont val="Calibri"/>
        <family val="2"/>
        <charset val="238"/>
        <scheme val="minor"/>
      </rPr>
      <t xml:space="preserve"> (2026)</t>
    </r>
  </si>
  <si>
    <t>Správa přírodních léčivých zdrojů a kolonád, příspěvková organizace</t>
  </si>
  <si>
    <t xml:space="preserve">Střecha pavilonu Dorotka </t>
  </si>
  <si>
    <t>úpr.plánu 2026</t>
  </si>
  <si>
    <t>přesun z roku 2025 10.799.495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</si>
</sst>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i/>
      <sz val="10"/>
      <name val="Calibri"/>
      <family val="2"/>
      <charset val="238"/>
    </font>
    <font>
      <sz val="9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1"/>
      <color rgb="FF00B0F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color rgb="FF00B0F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21" fillId="0" borderId="0"/>
  </cellStyleXfs>
  <cellXfs count="18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/>
    </xf>
    <xf numFmtId="3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10" xfId="1" applyFont="1" applyBorder="1" applyAlignment="1">
      <alignment vertical="center"/>
    </xf>
    <xf numFmtId="3" fontId="10" fillId="0" borderId="11" xfId="0" applyNumberFormat="1" applyFont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3" fontId="10" fillId="0" borderId="14" xfId="0" applyNumberFormat="1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3" fontId="11" fillId="0" borderId="17" xfId="0" applyNumberFormat="1" applyFont="1" applyBorder="1" applyAlignment="1">
      <alignment vertical="center"/>
    </xf>
    <xf numFmtId="0" fontId="10" fillId="0" borderId="18" xfId="1" applyFont="1" applyBorder="1" applyAlignment="1">
      <alignment vertical="center"/>
    </xf>
    <xf numFmtId="3" fontId="10" fillId="0" borderId="19" xfId="0" applyNumberFormat="1" applyFont="1" applyBorder="1" applyAlignment="1">
      <alignment vertical="center"/>
    </xf>
    <xf numFmtId="0" fontId="12" fillId="2" borderId="1" xfId="1" applyFont="1" applyFill="1" applyBorder="1" applyAlignment="1">
      <alignment vertical="center"/>
    </xf>
    <xf numFmtId="3" fontId="7" fillId="2" borderId="21" xfId="0" applyNumberFormat="1" applyFont="1" applyFill="1" applyBorder="1" applyAlignment="1">
      <alignment vertical="center"/>
    </xf>
    <xf numFmtId="3" fontId="7" fillId="2" borderId="22" xfId="0" applyNumberFormat="1" applyFont="1" applyFill="1" applyBorder="1" applyAlignment="1">
      <alignment vertical="center"/>
    </xf>
    <xf numFmtId="3" fontId="13" fillId="3" borderId="23" xfId="0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0" fontId="10" fillId="4" borderId="13" xfId="1" applyFont="1" applyFill="1" applyBorder="1"/>
    <xf numFmtId="3" fontId="10" fillId="4" borderId="14" xfId="0" applyNumberFormat="1" applyFont="1" applyFill="1" applyBorder="1" applyAlignment="1">
      <alignment vertical="center"/>
    </xf>
    <xf numFmtId="3" fontId="4" fillId="4" borderId="16" xfId="0" applyNumberFormat="1" applyFont="1" applyFill="1" applyBorder="1" applyAlignment="1">
      <alignment vertical="center"/>
    </xf>
    <xf numFmtId="3" fontId="4" fillId="0" borderId="20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12" fillId="2" borderId="11" xfId="0" applyNumberFormat="1" applyFont="1" applyFill="1" applyBorder="1" applyAlignment="1">
      <alignment vertical="center"/>
    </xf>
    <xf numFmtId="3" fontId="7" fillId="2" borderId="12" xfId="0" applyNumberFormat="1" applyFont="1" applyFill="1" applyBorder="1" applyAlignment="1">
      <alignment vertical="center"/>
    </xf>
    <xf numFmtId="3" fontId="12" fillId="3" borderId="14" xfId="0" applyNumberFormat="1" applyFont="1" applyFill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3" fontId="7" fillId="0" borderId="26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0" fontId="15" fillId="0" borderId="13" xfId="0" applyFont="1" applyBorder="1" applyAlignment="1">
      <alignment horizontal="left" vertical="center"/>
    </xf>
    <xf numFmtId="0" fontId="16" fillId="5" borderId="27" xfId="0" applyFont="1" applyFill="1" applyBorder="1" applyAlignment="1">
      <alignment horizontal="left" vertical="center"/>
    </xf>
    <xf numFmtId="0" fontId="16" fillId="5" borderId="26" xfId="0" applyFont="1" applyFill="1" applyBorder="1" applyAlignment="1">
      <alignment horizontal="left" vertical="center"/>
    </xf>
    <xf numFmtId="3" fontId="13" fillId="0" borderId="14" xfId="0" applyNumberFormat="1" applyFont="1" applyBorder="1" applyAlignment="1">
      <alignment vertical="center"/>
    </xf>
    <xf numFmtId="3" fontId="4" fillId="0" borderId="26" xfId="0" applyNumberFormat="1" applyFont="1" applyBorder="1" applyAlignment="1">
      <alignment vertical="center"/>
    </xf>
    <xf numFmtId="3" fontId="13" fillId="6" borderId="14" xfId="0" applyNumberFormat="1" applyFont="1" applyFill="1" applyBorder="1" applyAlignment="1">
      <alignment vertical="center"/>
    </xf>
    <xf numFmtId="3" fontId="4" fillId="6" borderId="28" xfId="0" applyNumberFormat="1" applyFont="1" applyFill="1" applyBorder="1" applyAlignment="1">
      <alignment vertical="center"/>
    </xf>
    <xf numFmtId="3" fontId="4" fillId="6" borderId="17" xfId="0" applyNumberFormat="1" applyFont="1" applyFill="1" applyBorder="1" applyAlignment="1">
      <alignment vertical="center"/>
    </xf>
    <xf numFmtId="3" fontId="13" fillId="3" borderId="24" xfId="0" applyNumberFormat="1" applyFont="1" applyFill="1" applyBorder="1" applyAlignment="1">
      <alignment vertical="center"/>
    </xf>
    <xf numFmtId="3" fontId="4" fillId="3" borderId="28" xfId="0" applyNumberFormat="1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3" fontId="8" fillId="0" borderId="29" xfId="0" applyNumberFormat="1" applyFont="1" applyBorder="1" applyAlignment="1">
      <alignment vertical="center"/>
    </xf>
    <xf numFmtId="3" fontId="8" fillId="0" borderId="30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3" fontId="8" fillId="3" borderId="21" xfId="0" applyNumberFormat="1" applyFont="1" applyFill="1" applyBorder="1" applyAlignment="1">
      <alignment vertical="center"/>
    </xf>
    <xf numFmtId="3" fontId="7" fillId="7" borderId="3" xfId="0" applyNumberFormat="1" applyFont="1" applyFill="1" applyBorder="1" applyAlignment="1">
      <alignment vertical="center"/>
    </xf>
    <xf numFmtId="3" fontId="8" fillId="7" borderId="21" xfId="0" applyNumberFormat="1" applyFont="1" applyFill="1" applyBorder="1" applyAlignment="1">
      <alignment vertical="center"/>
    </xf>
    <xf numFmtId="3" fontId="7" fillId="7" borderId="22" xfId="0" applyNumberFormat="1" applyFont="1" applyFill="1" applyBorder="1" applyAlignment="1">
      <alignment vertical="center"/>
    </xf>
    <xf numFmtId="3" fontId="7" fillId="7" borderId="3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7" fillId="0" borderId="0" xfId="0" applyFont="1"/>
    <xf numFmtId="0" fontId="19" fillId="0" borderId="0" xfId="1" applyFont="1" applyAlignment="1">
      <alignment vertical="top"/>
    </xf>
    <xf numFmtId="0" fontId="12" fillId="8" borderId="1" xfId="1" applyFont="1" applyFill="1" applyBorder="1" applyAlignment="1">
      <alignment vertical="center"/>
    </xf>
    <xf numFmtId="3" fontId="12" fillId="8" borderId="21" xfId="0" applyNumberFormat="1" applyFont="1" applyFill="1" applyBorder="1" applyAlignment="1">
      <alignment vertical="center"/>
    </xf>
    <xf numFmtId="3" fontId="12" fillId="8" borderId="22" xfId="0" applyNumberFormat="1" applyFont="1" applyFill="1" applyBorder="1" applyAlignment="1">
      <alignment vertical="center"/>
    </xf>
    <xf numFmtId="0" fontId="15" fillId="3" borderId="32" xfId="0" applyFont="1" applyFill="1" applyBorder="1" applyAlignment="1">
      <alignment vertical="center"/>
    </xf>
    <xf numFmtId="0" fontId="15" fillId="3" borderId="33" xfId="0" applyFont="1" applyFill="1" applyBorder="1" applyAlignment="1">
      <alignment vertical="center"/>
    </xf>
    <xf numFmtId="3" fontId="15" fillId="3" borderId="34" xfId="0" applyNumberFormat="1" applyFont="1" applyFill="1" applyBorder="1" applyAlignment="1">
      <alignment horizontal="right" vertical="center"/>
    </xf>
    <xf numFmtId="0" fontId="11" fillId="4" borderId="13" xfId="0" applyFont="1" applyFill="1" applyBorder="1" applyAlignment="1">
      <alignment horizontal="left" vertical="center" indent="1"/>
    </xf>
    <xf numFmtId="0" fontId="11" fillId="4" borderId="27" xfId="0" applyFont="1" applyFill="1" applyBorder="1" applyAlignment="1">
      <alignment vertical="center"/>
    </xf>
    <xf numFmtId="3" fontId="11" fillId="4" borderId="16" xfId="0" applyNumberFormat="1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left" vertical="center" indent="1"/>
    </xf>
    <xf numFmtId="0" fontId="20" fillId="3" borderId="27" xfId="0" applyFont="1" applyFill="1" applyBorder="1" applyAlignment="1">
      <alignment vertical="center"/>
    </xf>
    <xf numFmtId="3" fontId="11" fillId="3" borderId="16" xfId="0" applyNumberFormat="1" applyFont="1" applyFill="1" applyBorder="1" applyAlignment="1">
      <alignment horizontal="right" vertical="center"/>
    </xf>
    <xf numFmtId="0" fontId="11" fillId="8" borderId="13" xfId="0" applyFont="1" applyFill="1" applyBorder="1" applyAlignment="1">
      <alignment horizontal="left" vertical="center" indent="1"/>
    </xf>
    <xf numFmtId="0" fontId="11" fillId="8" borderId="27" xfId="0" applyFont="1" applyFill="1" applyBorder="1" applyAlignment="1">
      <alignment vertical="center"/>
    </xf>
    <xf numFmtId="3" fontId="11" fillId="8" borderId="16" xfId="0" applyNumberFormat="1" applyFont="1" applyFill="1" applyBorder="1" applyAlignment="1">
      <alignment horizontal="right" vertical="center"/>
    </xf>
    <xf numFmtId="0" fontId="20" fillId="3" borderId="13" xfId="0" applyFont="1" applyFill="1" applyBorder="1" applyAlignment="1">
      <alignment vertical="center"/>
    </xf>
    <xf numFmtId="3" fontId="15" fillId="3" borderId="16" xfId="0" applyNumberFormat="1" applyFont="1" applyFill="1" applyBorder="1" applyAlignment="1">
      <alignment horizontal="right" vertical="center"/>
    </xf>
    <xf numFmtId="0" fontId="4" fillId="6" borderId="15" xfId="0" applyFont="1" applyFill="1" applyBorder="1" applyAlignment="1">
      <alignment vertical="center"/>
    </xf>
    <xf numFmtId="3" fontId="4" fillId="6" borderId="17" xfId="0" applyNumberFormat="1" applyFont="1" applyFill="1" applyBorder="1" applyAlignment="1">
      <alignment horizontal="right" vertical="center"/>
    </xf>
    <xf numFmtId="0" fontId="4" fillId="6" borderId="18" xfId="0" applyFont="1" applyFill="1" applyBorder="1" applyAlignment="1">
      <alignment horizontal="left" vertical="center" indent="1"/>
    </xf>
    <xf numFmtId="0" fontId="7" fillId="3" borderId="2" xfId="0" applyFont="1" applyFill="1" applyBorder="1" applyAlignment="1">
      <alignment vertical="center"/>
    </xf>
    <xf numFmtId="3" fontId="8" fillId="0" borderId="22" xfId="0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3" fontId="8" fillId="3" borderId="22" xfId="0" applyNumberFormat="1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3" fontId="7" fillId="0" borderId="9" xfId="0" applyNumberFormat="1" applyFont="1" applyBorder="1" applyAlignment="1">
      <alignment horizontal="right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3" fontId="5" fillId="0" borderId="37" xfId="0" applyNumberFormat="1" applyFont="1" applyBorder="1" applyAlignment="1">
      <alignment horizontal="center" vertical="center" wrapText="1"/>
    </xf>
    <xf numFmtId="3" fontId="5" fillId="0" borderId="3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3" fontId="4" fillId="3" borderId="42" xfId="0" applyNumberFormat="1" applyFont="1" applyFill="1" applyBorder="1"/>
    <xf numFmtId="3" fontId="4" fillId="3" borderId="39" xfId="0" applyNumberFormat="1" applyFont="1" applyFill="1" applyBorder="1"/>
    <xf numFmtId="3" fontId="7" fillId="2" borderId="31" xfId="0" applyNumberFormat="1" applyFont="1" applyFill="1" applyBorder="1" applyAlignment="1">
      <alignment vertical="center"/>
    </xf>
    <xf numFmtId="3" fontId="13" fillId="0" borderId="39" xfId="0" applyNumberFormat="1" applyFont="1" applyBorder="1" applyAlignment="1">
      <alignment vertical="center"/>
    </xf>
    <xf numFmtId="3" fontId="13" fillId="4" borderId="39" xfId="0" applyNumberFormat="1" applyFont="1" applyFill="1" applyBorder="1" applyAlignment="1">
      <alignment vertical="center"/>
    </xf>
    <xf numFmtId="3" fontId="13" fillId="0" borderId="38" xfId="0" applyNumberFormat="1" applyFon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3" fontId="12" fillId="2" borderId="43" xfId="0" applyNumberFormat="1" applyFont="1" applyFill="1" applyBorder="1" applyAlignment="1">
      <alignment vertical="center"/>
    </xf>
    <xf numFmtId="3" fontId="7" fillId="2" borderId="34" xfId="0" applyNumberFormat="1" applyFont="1" applyFill="1" applyBorder="1" applyAlignment="1">
      <alignment vertical="center"/>
    </xf>
    <xf numFmtId="3" fontId="7" fillId="2" borderId="44" xfId="0" applyNumberFormat="1" applyFont="1" applyFill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3" fontId="7" fillId="0" borderId="39" xfId="0" applyNumberFormat="1" applyFont="1" applyBorder="1" applyAlignment="1">
      <alignment vertical="center"/>
    </xf>
    <xf numFmtId="3" fontId="4" fillId="0" borderId="39" xfId="0" applyNumberFormat="1" applyFont="1" applyBorder="1"/>
    <xf numFmtId="3" fontId="4" fillId="6" borderId="38" xfId="0" applyNumberFormat="1" applyFont="1" applyFill="1" applyBorder="1" applyAlignment="1">
      <alignment vertical="center"/>
    </xf>
    <xf numFmtId="3" fontId="4" fillId="3" borderId="38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0" fillId="0" borderId="13" xfId="0" applyFont="1" applyBorder="1" applyAlignment="1">
      <alignment horizontal="left" vertical="center"/>
    </xf>
    <xf numFmtId="0" fontId="10" fillId="6" borderId="13" xfId="1" applyFont="1" applyFill="1" applyBorder="1" applyAlignment="1">
      <alignment vertical="center"/>
    </xf>
    <xf numFmtId="0" fontId="10" fillId="3" borderId="18" xfId="1" applyFont="1" applyFill="1" applyBorder="1" applyAlignment="1">
      <alignment vertical="center"/>
    </xf>
    <xf numFmtId="0" fontId="5" fillId="0" borderId="1" xfId="1" applyFont="1" applyBorder="1"/>
    <xf numFmtId="0" fontId="5" fillId="0" borderId="1" xfId="1" applyFont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3" fontId="12" fillId="2" borderId="42" xfId="0" applyNumberFormat="1" applyFont="1" applyFill="1" applyBorder="1" applyAlignment="1">
      <alignment vertical="center"/>
    </xf>
    <xf numFmtId="3" fontId="12" fillId="2" borderId="39" xfId="0" applyNumberFormat="1" applyFont="1" applyFill="1" applyBorder="1" applyAlignment="1">
      <alignment vertical="center"/>
    </xf>
    <xf numFmtId="0" fontId="10" fillId="2" borderId="1" xfId="1" applyFont="1" applyFill="1" applyBorder="1" applyAlignment="1">
      <alignment vertical="center"/>
    </xf>
    <xf numFmtId="3" fontId="12" fillId="8" borderId="31" xfId="0" applyNumberFormat="1" applyFont="1" applyFill="1" applyBorder="1" applyAlignment="1">
      <alignment vertical="center"/>
    </xf>
    <xf numFmtId="0" fontId="16" fillId="0" borderId="27" xfId="0" applyFont="1" applyBorder="1" applyAlignment="1">
      <alignment horizontal="left" vertical="center"/>
    </xf>
    <xf numFmtId="0" fontId="10" fillId="3" borderId="5" xfId="1" applyFont="1" applyFill="1" applyBorder="1" applyAlignment="1">
      <alignment vertical="center"/>
    </xf>
    <xf numFmtId="3" fontId="4" fillId="3" borderId="45" xfId="0" applyNumberFormat="1" applyFont="1" applyFill="1" applyBorder="1" applyAlignment="1">
      <alignment vertical="center"/>
    </xf>
    <xf numFmtId="3" fontId="13" fillId="3" borderId="46" xfId="0" applyNumberFormat="1" applyFont="1" applyFill="1" applyBorder="1" applyAlignment="1">
      <alignment vertical="center"/>
    </xf>
    <xf numFmtId="3" fontId="4" fillId="3" borderId="0" xfId="0" applyNumberFormat="1" applyFont="1" applyFill="1" applyAlignment="1">
      <alignment vertical="center"/>
    </xf>
    <xf numFmtId="0" fontId="10" fillId="3" borderId="13" xfId="1" applyFont="1" applyFill="1" applyBorder="1" applyAlignment="1">
      <alignment vertical="center"/>
    </xf>
    <xf numFmtId="3" fontId="4" fillId="3" borderId="39" xfId="0" applyNumberFormat="1" applyFont="1" applyFill="1" applyBorder="1" applyAlignment="1">
      <alignment vertical="center"/>
    </xf>
    <xf numFmtId="3" fontId="13" fillId="3" borderId="14" xfId="0" applyNumberFormat="1" applyFont="1" applyFill="1" applyBorder="1" applyAlignment="1">
      <alignment vertical="center"/>
    </xf>
    <xf numFmtId="3" fontId="4" fillId="3" borderId="26" xfId="0" applyNumberFormat="1" applyFont="1" applyFill="1" applyBorder="1" applyAlignment="1">
      <alignment vertical="center"/>
    </xf>
    <xf numFmtId="3" fontId="4" fillId="3" borderId="16" xfId="0" applyNumberFormat="1" applyFont="1" applyFill="1" applyBorder="1" applyAlignment="1">
      <alignment vertical="center"/>
    </xf>
    <xf numFmtId="3" fontId="4" fillId="3" borderId="47" xfId="0" applyNumberFormat="1" applyFont="1" applyFill="1" applyBorder="1" applyAlignment="1">
      <alignment vertical="center"/>
    </xf>
    <xf numFmtId="0" fontId="6" fillId="0" borderId="0" xfId="0" applyFont="1"/>
    <xf numFmtId="0" fontId="22" fillId="0" borderId="0" xfId="0" applyFont="1"/>
    <xf numFmtId="0" fontId="23" fillId="0" borderId="0" xfId="0" applyFont="1"/>
    <xf numFmtId="0" fontId="11" fillId="3" borderId="13" xfId="0" applyFont="1" applyFill="1" applyBorder="1" applyAlignment="1">
      <alignment horizontal="left" vertical="center" indent="1"/>
    </xf>
    <xf numFmtId="0" fontId="15" fillId="3" borderId="27" xfId="0" applyFont="1" applyFill="1" applyBorder="1" applyAlignment="1">
      <alignment vertical="center"/>
    </xf>
    <xf numFmtId="0" fontId="11" fillId="9" borderId="13" xfId="0" applyFont="1" applyFill="1" applyBorder="1" applyAlignment="1">
      <alignment horizontal="left" vertical="center" indent="1"/>
    </xf>
    <xf numFmtId="0" fontId="11" fillId="9" borderId="27" xfId="0" applyFont="1" applyFill="1" applyBorder="1" applyAlignment="1">
      <alignment vertical="center"/>
    </xf>
    <xf numFmtId="3" fontId="11" fillId="9" borderId="16" xfId="0" applyNumberFormat="1" applyFont="1" applyFill="1" applyBorder="1" applyAlignment="1">
      <alignment horizontal="right" vertical="center"/>
    </xf>
    <xf numFmtId="0" fontId="24" fillId="0" borderId="0" xfId="0" applyFont="1"/>
    <xf numFmtId="0" fontId="4" fillId="7" borderId="30" xfId="0" applyFont="1" applyFill="1" applyBorder="1" applyAlignment="1">
      <alignment horizontal="center" vertical="center"/>
    </xf>
    <xf numFmtId="3" fontId="7" fillId="0" borderId="48" xfId="0" applyNumberFormat="1" applyFont="1" applyBorder="1" applyAlignment="1">
      <alignment horizontal="right" vertical="center"/>
    </xf>
    <xf numFmtId="3" fontId="15" fillId="3" borderId="49" xfId="0" applyNumberFormat="1" applyFont="1" applyFill="1" applyBorder="1" applyAlignment="1">
      <alignment horizontal="right" vertical="center"/>
    </xf>
    <xf numFmtId="3" fontId="11" fillId="4" borderId="50" xfId="0" applyNumberFormat="1" applyFont="1" applyFill="1" applyBorder="1" applyAlignment="1">
      <alignment horizontal="right" vertical="center"/>
    </xf>
    <xf numFmtId="3" fontId="11" fillId="3" borderId="50" xfId="0" applyNumberFormat="1" applyFont="1" applyFill="1" applyBorder="1" applyAlignment="1">
      <alignment horizontal="right" vertical="center"/>
    </xf>
    <xf numFmtId="3" fontId="11" fillId="8" borderId="50" xfId="0" applyNumberFormat="1" applyFont="1" applyFill="1" applyBorder="1" applyAlignment="1">
      <alignment horizontal="right" vertical="center"/>
    </xf>
    <xf numFmtId="3" fontId="15" fillId="3" borderId="50" xfId="0" applyNumberFormat="1" applyFont="1" applyFill="1" applyBorder="1" applyAlignment="1">
      <alignment horizontal="right" vertical="center"/>
    </xf>
    <xf numFmtId="3" fontId="11" fillId="9" borderId="50" xfId="0" applyNumberFormat="1" applyFont="1" applyFill="1" applyBorder="1" applyAlignment="1">
      <alignment horizontal="right" vertical="center"/>
    </xf>
    <xf numFmtId="3" fontId="4" fillId="6" borderId="51" xfId="0" applyNumberFormat="1" applyFont="1" applyFill="1" applyBorder="1" applyAlignment="1">
      <alignment horizontal="right" vertical="center"/>
    </xf>
    <xf numFmtId="3" fontId="8" fillId="0" borderId="30" xfId="0" applyNumberFormat="1" applyFont="1" applyBorder="1" applyAlignment="1">
      <alignment horizontal="right" vertical="center"/>
    </xf>
    <xf numFmtId="0" fontId="26" fillId="0" borderId="0" xfId="0" applyFont="1"/>
    <xf numFmtId="0" fontId="27" fillId="0" borderId="0" xfId="0" applyFont="1"/>
    <xf numFmtId="0" fontId="29" fillId="0" borderId="0" xfId="0" applyFont="1"/>
    <xf numFmtId="3" fontId="10" fillId="2" borderId="22" xfId="1" applyNumberFormat="1" applyFont="1" applyFill="1" applyBorder="1" applyAlignment="1">
      <alignment horizontal="right" vertical="center"/>
    </xf>
    <xf numFmtId="0" fontId="4" fillId="0" borderId="32" xfId="0" applyFont="1" applyBorder="1" applyAlignment="1">
      <alignment vertical="center"/>
    </xf>
    <xf numFmtId="3" fontId="13" fillId="0" borderId="52" xfId="0" applyNumberFormat="1" applyFont="1" applyBorder="1" applyAlignment="1">
      <alignment vertical="center"/>
    </xf>
    <xf numFmtId="3" fontId="10" fillId="0" borderId="43" xfId="0" applyNumberFormat="1" applyFont="1" applyBorder="1" applyAlignment="1">
      <alignment vertical="center"/>
    </xf>
    <xf numFmtId="3" fontId="4" fillId="0" borderId="34" xfId="0" applyNumberFormat="1" applyFont="1" applyBorder="1" applyAlignment="1">
      <alignment vertical="center"/>
    </xf>
    <xf numFmtId="0" fontId="31" fillId="0" borderId="0" xfId="0" applyFont="1" applyAlignment="1">
      <alignment wrapText="1"/>
    </xf>
    <xf numFmtId="3" fontId="0" fillId="0" borderId="0" xfId="0" applyNumberFormat="1"/>
    <xf numFmtId="3" fontId="11" fillId="3" borderId="0" xfId="0" applyNumberFormat="1" applyFont="1" applyFill="1" applyBorder="1" applyAlignment="1">
      <alignment horizontal="right" vertical="center"/>
    </xf>
    <xf numFmtId="3" fontId="32" fillId="3" borderId="50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5" fillId="0" borderId="4" xfId="0" applyFont="1" applyBorder="1" applyAlignment="1">
      <alignment horizontal="right" vertical="center"/>
    </xf>
    <xf numFmtId="0" fontId="4" fillId="0" borderId="25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3" fontId="10" fillId="2" borderId="2" xfId="1" applyNumberFormat="1" applyFont="1" applyFill="1" applyBorder="1" applyAlignment="1">
      <alignment horizontal="right" vertical="center"/>
    </xf>
    <xf numFmtId="3" fontId="10" fillId="2" borderId="31" xfId="1" applyNumberFormat="1" applyFont="1" applyFill="1" applyBorder="1" applyAlignment="1">
      <alignment horizontal="right" vertical="center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"/>
  <sheetViews>
    <sheetView tabSelected="1" topLeftCell="A75" zoomScaleNormal="100" workbookViewId="0">
      <selection activeCell="E88" sqref="E88"/>
    </sheetView>
  </sheetViews>
  <sheetFormatPr defaultRowHeight="15" x14ac:dyDescent="0.25"/>
  <cols>
    <col min="1" max="1" width="33.5703125" customWidth="1"/>
    <col min="2" max="2" width="15.140625" customWidth="1"/>
    <col min="3" max="3" width="13.7109375" bestFit="1" customWidth="1"/>
    <col min="4" max="5" width="13.28515625" bestFit="1" customWidth="1"/>
    <col min="6" max="6" width="13.5703125" customWidth="1"/>
  </cols>
  <sheetData>
    <row r="1" spans="1:5" ht="19.5" thickBot="1" x14ac:dyDescent="0.3">
      <c r="A1" s="171" t="s">
        <v>87</v>
      </c>
      <c r="B1" s="172"/>
      <c r="C1" s="172"/>
      <c r="D1" s="172"/>
      <c r="E1" s="173"/>
    </row>
    <row r="2" spans="1:5" ht="15.75" thickBot="1" x14ac:dyDescent="0.3">
      <c r="A2" s="1"/>
      <c r="B2" s="1"/>
    </row>
    <row r="3" spans="1:5" ht="16.5" thickBot="1" x14ac:dyDescent="0.3">
      <c r="A3" s="174" t="s">
        <v>109</v>
      </c>
      <c r="B3" s="175"/>
      <c r="C3" s="175"/>
      <c r="D3" s="175"/>
      <c r="E3" s="173"/>
    </row>
    <row r="4" spans="1:5" x14ac:dyDescent="0.25">
      <c r="A4" s="2" t="s">
        <v>35</v>
      </c>
      <c r="B4" s="3"/>
    </row>
    <row r="5" spans="1:5" ht="15" customHeight="1" thickBot="1" x14ac:dyDescent="0.3">
      <c r="A5" s="4"/>
      <c r="B5" s="9"/>
      <c r="C5" s="176"/>
      <c r="D5" s="176"/>
      <c r="E5" s="5"/>
    </row>
    <row r="6" spans="1:5" ht="15" customHeight="1" x14ac:dyDescent="0.25">
      <c r="A6" s="4"/>
      <c r="B6" s="95"/>
      <c r="C6" s="6" t="s">
        <v>0</v>
      </c>
      <c r="D6" s="7" t="s">
        <v>1</v>
      </c>
      <c r="E6" s="7" t="s">
        <v>71</v>
      </c>
    </row>
    <row r="7" spans="1:5" ht="15.75" thickBot="1" x14ac:dyDescent="0.3">
      <c r="A7" s="8" t="s">
        <v>2</v>
      </c>
      <c r="B7" s="96"/>
      <c r="C7" s="10">
        <v>2024</v>
      </c>
      <c r="D7" s="11">
        <v>2025</v>
      </c>
      <c r="E7" s="11">
        <v>2026</v>
      </c>
    </row>
    <row r="8" spans="1:5" x14ac:dyDescent="0.25">
      <c r="A8" s="12" t="s">
        <v>3</v>
      </c>
      <c r="B8" s="98"/>
      <c r="C8" s="13">
        <v>9516000</v>
      </c>
      <c r="D8" s="14">
        <v>9250000</v>
      </c>
      <c r="E8" s="15">
        <v>11200000</v>
      </c>
    </row>
    <row r="9" spans="1:5" x14ac:dyDescent="0.25">
      <c r="A9" s="16" t="s">
        <v>4</v>
      </c>
      <c r="B9" s="99"/>
      <c r="C9" s="17">
        <v>1313000</v>
      </c>
      <c r="D9" s="18">
        <v>1750000</v>
      </c>
      <c r="E9" s="19">
        <v>1300000</v>
      </c>
    </row>
    <row r="10" spans="1:5" x14ac:dyDescent="0.25">
      <c r="A10" s="16" t="s">
        <v>5</v>
      </c>
      <c r="B10" s="99"/>
      <c r="C10" s="17">
        <v>3385000</v>
      </c>
      <c r="D10" s="18">
        <v>3700000</v>
      </c>
      <c r="E10" s="19">
        <v>4000000</v>
      </c>
    </row>
    <row r="11" spans="1:5" ht="15.75" thickBot="1" x14ac:dyDescent="0.3">
      <c r="A11" s="16" t="s">
        <v>6</v>
      </c>
      <c r="B11" s="99"/>
      <c r="C11" s="17">
        <v>95000</v>
      </c>
      <c r="D11" s="18">
        <v>190000</v>
      </c>
      <c r="E11" s="19">
        <v>112000</v>
      </c>
    </row>
    <row r="12" spans="1:5" ht="15.75" thickBot="1" x14ac:dyDescent="0.3">
      <c r="A12" s="22" t="s">
        <v>8</v>
      </c>
      <c r="B12" s="100"/>
      <c r="C12" s="23">
        <f>SUM(C8:C11)</f>
        <v>14309000</v>
      </c>
      <c r="D12" s="24">
        <f>SUM(D8:D11)</f>
        <v>14890000</v>
      </c>
      <c r="E12" s="24">
        <f>SUM(E8:E11)</f>
        <v>16612000</v>
      </c>
    </row>
    <row r="13" spans="1:5" x14ac:dyDescent="0.25">
      <c r="A13" s="12" t="s">
        <v>7</v>
      </c>
      <c r="B13" s="98"/>
      <c r="C13" s="13">
        <v>145000</v>
      </c>
      <c r="D13" s="14">
        <v>150000</v>
      </c>
      <c r="E13" s="14">
        <v>168000</v>
      </c>
    </row>
    <row r="14" spans="1:5" x14ac:dyDescent="0.25">
      <c r="A14" s="162" t="s">
        <v>43</v>
      </c>
      <c r="B14" s="163"/>
      <c r="C14" s="164">
        <v>1173000</v>
      </c>
      <c r="D14" s="165">
        <v>1650000</v>
      </c>
      <c r="E14" s="165">
        <v>1650000</v>
      </c>
    </row>
    <row r="15" spans="1:5" x14ac:dyDescent="0.25">
      <c r="A15" s="177" t="s">
        <v>9</v>
      </c>
      <c r="B15" s="25" t="s">
        <v>39</v>
      </c>
      <c r="C15" s="17">
        <v>0</v>
      </c>
      <c r="D15" s="26">
        <v>0</v>
      </c>
      <c r="E15" s="26">
        <v>0</v>
      </c>
    </row>
    <row r="16" spans="1:5" x14ac:dyDescent="0.25">
      <c r="A16" s="178"/>
      <c r="B16" s="25" t="s">
        <v>68</v>
      </c>
      <c r="C16" s="17">
        <v>2786000</v>
      </c>
      <c r="D16" s="26">
        <v>1400000</v>
      </c>
      <c r="E16" s="26">
        <v>2700000</v>
      </c>
    </row>
    <row r="17" spans="1:5" x14ac:dyDescent="0.25">
      <c r="A17" s="178"/>
      <c r="B17" s="25" t="s">
        <v>40</v>
      </c>
      <c r="C17" s="17">
        <v>0</v>
      </c>
      <c r="D17" s="26">
        <v>0</v>
      </c>
      <c r="E17" s="26">
        <v>0</v>
      </c>
    </row>
    <row r="18" spans="1:5" x14ac:dyDescent="0.25">
      <c r="A18" s="179"/>
      <c r="B18" s="25" t="s">
        <v>41</v>
      </c>
      <c r="C18" s="17">
        <v>1308000</v>
      </c>
      <c r="D18" s="26">
        <v>800000</v>
      </c>
      <c r="E18" s="26">
        <v>1300000</v>
      </c>
    </row>
    <row r="19" spans="1:5" x14ac:dyDescent="0.25">
      <c r="A19" s="97" t="s">
        <v>10</v>
      </c>
      <c r="B19" s="101"/>
      <c r="C19" s="17">
        <v>182000</v>
      </c>
      <c r="D19" s="26">
        <v>100000</v>
      </c>
      <c r="E19" s="26">
        <v>100000</v>
      </c>
    </row>
    <row r="20" spans="1:5" x14ac:dyDescent="0.25">
      <c r="A20" s="97" t="s">
        <v>44</v>
      </c>
      <c r="B20" s="101"/>
      <c r="C20" s="17">
        <v>3127000</v>
      </c>
      <c r="D20" s="26">
        <v>5000000</v>
      </c>
      <c r="E20" s="26">
        <v>5000000</v>
      </c>
    </row>
    <row r="21" spans="1:5" x14ac:dyDescent="0.25">
      <c r="A21" s="27" t="s">
        <v>45</v>
      </c>
      <c r="B21" s="102"/>
      <c r="C21" s="28">
        <v>5863000</v>
      </c>
      <c r="D21" s="29">
        <v>7000000</v>
      </c>
      <c r="E21" s="29">
        <v>7000000</v>
      </c>
    </row>
    <row r="22" spans="1:5" x14ac:dyDescent="0.25">
      <c r="A22" s="16" t="s">
        <v>46</v>
      </c>
      <c r="B22" s="101"/>
      <c r="C22" s="17">
        <v>321000</v>
      </c>
      <c r="D22" s="26">
        <v>1200000</v>
      </c>
      <c r="E22" s="26">
        <v>800000</v>
      </c>
    </row>
    <row r="23" spans="1:5" hidden="1" x14ac:dyDescent="0.25">
      <c r="A23" s="16" t="s">
        <v>11</v>
      </c>
      <c r="B23" s="101"/>
      <c r="C23" s="17"/>
      <c r="D23" s="26"/>
      <c r="E23" s="26"/>
    </row>
    <row r="24" spans="1:5" hidden="1" x14ac:dyDescent="0.25">
      <c r="A24" s="16" t="s">
        <v>12</v>
      </c>
      <c r="B24" s="101"/>
      <c r="C24" s="17"/>
      <c r="D24" s="26"/>
      <c r="E24" s="26"/>
    </row>
    <row r="25" spans="1:5" ht="15.75" thickBot="1" x14ac:dyDescent="0.3">
      <c r="A25" s="20" t="s">
        <v>47</v>
      </c>
      <c r="B25" s="103"/>
      <c r="C25" s="21">
        <v>3221000</v>
      </c>
      <c r="D25" s="30">
        <v>2400000</v>
      </c>
      <c r="E25" s="31">
        <v>3000000</v>
      </c>
    </row>
    <row r="26" spans="1:5" ht="15.75" thickBot="1" x14ac:dyDescent="0.3">
      <c r="A26" s="105" t="s">
        <v>13</v>
      </c>
      <c r="B26" s="104"/>
      <c r="C26" s="32">
        <f>SUM(C12:C25)</f>
        <v>32435000</v>
      </c>
      <c r="D26" s="33">
        <f>SUM(D12:D25)</f>
        <v>34590000</v>
      </c>
      <c r="E26" s="33">
        <f>SUM(E12:E25)</f>
        <v>38330000</v>
      </c>
    </row>
    <row r="27" spans="1:5" x14ac:dyDescent="0.25">
      <c r="A27" s="4"/>
    </row>
    <row r="28" spans="1:5" ht="15.75" thickBot="1" x14ac:dyDescent="0.3">
      <c r="A28" s="8" t="s">
        <v>14</v>
      </c>
      <c r="B28" s="34"/>
    </row>
    <row r="29" spans="1:5" x14ac:dyDescent="0.25">
      <c r="A29" s="114" t="s">
        <v>54</v>
      </c>
      <c r="B29" s="124"/>
      <c r="C29" s="35">
        <v>2900000</v>
      </c>
      <c r="D29" s="36">
        <v>2900000</v>
      </c>
      <c r="E29" s="36">
        <v>4680000</v>
      </c>
    </row>
    <row r="30" spans="1:5" x14ac:dyDescent="0.25">
      <c r="A30" s="115" t="s">
        <v>42</v>
      </c>
      <c r="B30" s="125"/>
      <c r="C30" s="106">
        <v>2317000</v>
      </c>
      <c r="D30" s="107">
        <v>2200000</v>
      </c>
      <c r="E30" s="108">
        <v>2317000</v>
      </c>
    </row>
    <row r="31" spans="1:5" x14ac:dyDescent="0.25">
      <c r="A31" s="116" t="s">
        <v>37</v>
      </c>
      <c r="B31" s="109"/>
      <c r="C31" s="37">
        <v>0</v>
      </c>
      <c r="D31" s="38">
        <v>0</v>
      </c>
      <c r="E31" s="39">
        <v>0</v>
      </c>
    </row>
    <row r="32" spans="1:5" x14ac:dyDescent="0.25">
      <c r="A32" s="116" t="s">
        <v>15</v>
      </c>
      <c r="B32" s="110"/>
      <c r="C32" s="37">
        <v>0</v>
      </c>
      <c r="D32" s="38">
        <v>0</v>
      </c>
      <c r="E32" s="39">
        <v>0</v>
      </c>
    </row>
    <row r="33" spans="1:6" x14ac:dyDescent="0.25">
      <c r="A33" s="117" t="s">
        <v>16</v>
      </c>
      <c r="B33" s="110"/>
      <c r="C33" s="40">
        <f>SUM(C34:C42)</f>
        <v>27218000</v>
      </c>
      <c r="D33" s="38">
        <f>SUM(D35:D41)</f>
        <v>29490000</v>
      </c>
      <c r="E33" s="38">
        <f>SUM(E35:E42)</f>
        <v>31333000</v>
      </c>
    </row>
    <row r="34" spans="1:6" x14ac:dyDescent="0.25">
      <c r="A34" s="41" t="s">
        <v>17</v>
      </c>
      <c r="B34" s="128"/>
      <c r="C34" s="42"/>
      <c r="D34" s="42"/>
      <c r="E34" s="43"/>
    </row>
    <row r="35" spans="1:6" x14ac:dyDescent="0.25">
      <c r="A35" s="16" t="s">
        <v>48</v>
      </c>
      <c r="B35" s="111"/>
      <c r="C35" s="44">
        <v>14607000</v>
      </c>
      <c r="D35" s="45">
        <v>13900000</v>
      </c>
      <c r="E35" s="26">
        <v>15500000</v>
      </c>
    </row>
    <row r="36" spans="1:6" x14ac:dyDescent="0.25">
      <c r="A36" s="16" t="s">
        <v>49</v>
      </c>
      <c r="B36" s="111"/>
      <c r="C36" s="44">
        <v>356000</v>
      </c>
      <c r="D36" s="45">
        <v>200000</v>
      </c>
      <c r="E36" s="26">
        <v>200000</v>
      </c>
    </row>
    <row r="37" spans="1:6" x14ac:dyDescent="0.25">
      <c r="A37" s="16" t="s">
        <v>50</v>
      </c>
      <c r="B37" s="111"/>
      <c r="C37" s="44">
        <v>6487000</v>
      </c>
      <c r="D37" s="45">
        <v>5500000</v>
      </c>
      <c r="E37" s="26">
        <v>5700000</v>
      </c>
    </row>
    <row r="38" spans="1:6" x14ac:dyDescent="0.25">
      <c r="A38" s="118" t="s">
        <v>51</v>
      </c>
      <c r="B38" s="111"/>
      <c r="C38" s="44">
        <v>0</v>
      </c>
      <c r="D38" s="45">
        <v>2890000</v>
      </c>
      <c r="E38" s="26">
        <v>2890000</v>
      </c>
    </row>
    <row r="39" spans="1:6" x14ac:dyDescent="0.25">
      <c r="A39" s="119" t="s">
        <v>18</v>
      </c>
      <c r="B39" s="112"/>
      <c r="C39" s="46">
        <v>5725000</v>
      </c>
      <c r="D39" s="47">
        <v>7000000</v>
      </c>
      <c r="E39" s="48">
        <v>7000000</v>
      </c>
    </row>
    <row r="40" spans="1:6" x14ac:dyDescent="0.25">
      <c r="A40" s="120" t="s">
        <v>52</v>
      </c>
      <c r="B40" s="113"/>
      <c r="C40" s="49">
        <v>0</v>
      </c>
      <c r="D40" s="50">
        <v>0</v>
      </c>
      <c r="E40" s="51">
        <v>0</v>
      </c>
    </row>
    <row r="41" spans="1:6" x14ac:dyDescent="0.25">
      <c r="A41" s="133" t="s">
        <v>53</v>
      </c>
      <c r="B41" s="134"/>
      <c r="C41" s="135">
        <v>0</v>
      </c>
      <c r="D41" s="136">
        <v>0</v>
      </c>
      <c r="E41" s="137">
        <v>0</v>
      </c>
    </row>
    <row r="42" spans="1:6" ht="15.75" thickBot="1" x14ac:dyDescent="0.3">
      <c r="A42" s="129" t="s">
        <v>29</v>
      </c>
      <c r="B42" s="130"/>
      <c r="C42" s="131">
        <v>43000</v>
      </c>
      <c r="D42" s="132">
        <v>0</v>
      </c>
      <c r="E42" s="138">
        <v>43000</v>
      </c>
    </row>
    <row r="43" spans="1:6" ht="15.75" thickBot="1" x14ac:dyDescent="0.3">
      <c r="A43" s="121" t="s">
        <v>19</v>
      </c>
      <c r="B43" s="104"/>
      <c r="C43" s="32">
        <f>C33+C29</f>
        <v>30118000</v>
      </c>
      <c r="D43" s="52">
        <f>D33+D29</f>
        <v>32390000</v>
      </c>
      <c r="E43" s="53">
        <f>E33+E29</f>
        <v>36013000</v>
      </c>
    </row>
    <row r="44" spans="1:6" ht="15.75" thickBot="1" x14ac:dyDescent="0.3">
      <c r="A44" s="122" t="s">
        <v>20</v>
      </c>
      <c r="B44" s="54"/>
      <c r="C44" s="55">
        <f>SUM(C29:C33)</f>
        <v>32435000</v>
      </c>
      <c r="D44" s="55">
        <f>SUM(D29:D33)</f>
        <v>34590000</v>
      </c>
      <c r="E44" s="88">
        <f>E29+E30+E31+E32+E33</f>
        <v>38330000</v>
      </c>
    </row>
    <row r="45" spans="1:6" ht="15.75" thickBot="1" x14ac:dyDescent="0.3">
      <c r="A45" s="123" t="s">
        <v>21</v>
      </c>
      <c r="B45" s="56"/>
      <c r="C45" s="57">
        <f>C44-C26</f>
        <v>0</v>
      </c>
      <c r="D45" s="58">
        <f>SUM(D44-D26)</f>
        <v>0</v>
      </c>
      <c r="E45" s="59">
        <f>E44-E26</f>
        <v>0</v>
      </c>
    </row>
    <row r="46" spans="1:6" ht="15.75" thickBot="1" x14ac:dyDescent="0.3">
      <c r="A46" s="60"/>
      <c r="B46" s="61"/>
      <c r="C46" s="62"/>
      <c r="D46" s="61"/>
      <c r="E46" s="63"/>
    </row>
    <row r="47" spans="1:6" ht="15.75" thickBot="1" x14ac:dyDescent="0.3">
      <c r="A47" s="126" t="s">
        <v>22</v>
      </c>
      <c r="B47" s="180">
        <v>23</v>
      </c>
      <c r="C47" s="181"/>
      <c r="D47" s="161">
        <v>28</v>
      </c>
      <c r="E47" s="161">
        <v>25</v>
      </c>
    </row>
    <row r="48" spans="1:6" ht="23.25" customHeight="1" thickBot="1" x14ac:dyDescent="0.3">
      <c r="A48" s="64" t="s">
        <v>23</v>
      </c>
      <c r="B48" s="147" t="s">
        <v>88</v>
      </c>
      <c r="C48" s="139"/>
      <c r="E48" s="140"/>
      <c r="F48" s="166" t="s">
        <v>112</v>
      </c>
    </row>
    <row r="49" spans="1:6" ht="15.75" thickBot="1" x14ac:dyDescent="0.3">
      <c r="A49" s="65" t="s">
        <v>24</v>
      </c>
      <c r="B49" s="127"/>
      <c r="C49" s="66">
        <v>20212000</v>
      </c>
      <c r="D49" s="67">
        <v>48469000</v>
      </c>
      <c r="E49" s="67">
        <v>10000000</v>
      </c>
      <c r="F49" s="67">
        <v>20799495</v>
      </c>
    </row>
    <row r="50" spans="1:6" ht="15.75" thickBot="1" x14ac:dyDescent="0.3"/>
    <row r="51" spans="1:6" ht="15.75" thickBot="1" x14ac:dyDescent="0.3">
      <c r="A51" s="92" t="s">
        <v>25</v>
      </c>
      <c r="B51" s="93"/>
      <c r="C51" s="94" t="s">
        <v>89</v>
      </c>
      <c r="D51" s="148" t="s">
        <v>95</v>
      </c>
      <c r="E51" s="148" t="s">
        <v>111</v>
      </c>
    </row>
    <row r="52" spans="1:6" ht="15.75" thickBot="1" x14ac:dyDescent="0.3">
      <c r="A52" s="89" t="s">
        <v>26</v>
      </c>
      <c r="B52" s="90"/>
      <c r="C52" s="91">
        <v>21111000</v>
      </c>
      <c r="D52" s="149">
        <v>15153000</v>
      </c>
      <c r="E52" s="149">
        <v>15153000</v>
      </c>
    </row>
    <row r="53" spans="1:6" x14ac:dyDescent="0.25">
      <c r="A53" s="68" t="s">
        <v>27</v>
      </c>
      <c r="B53" s="69"/>
      <c r="C53" s="70">
        <f>SUM(C54:C56)</f>
        <v>55426000</v>
      </c>
      <c r="D53" s="150">
        <f>SUM(D54:D56)</f>
        <v>16957000</v>
      </c>
      <c r="E53" s="150">
        <f>SUM(E54:E56)</f>
        <v>27756495</v>
      </c>
    </row>
    <row r="54" spans="1:6" x14ac:dyDescent="0.25">
      <c r="A54" s="71" t="s">
        <v>28</v>
      </c>
      <c r="B54" s="72"/>
      <c r="C54" s="73">
        <v>7000000</v>
      </c>
      <c r="D54" s="151">
        <v>7000000</v>
      </c>
      <c r="E54" s="151">
        <v>7000000</v>
      </c>
    </row>
    <row r="55" spans="1:6" x14ac:dyDescent="0.25">
      <c r="A55" s="74" t="s">
        <v>29</v>
      </c>
      <c r="B55" s="75"/>
      <c r="C55" s="76">
        <v>-43000</v>
      </c>
      <c r="D55" s="152">
        <v>-43000</v>
      </c>
      <c r="E55" s="152">
        <v>-43000</v>
      </c>
    </row>
    <row r="56" spans="1:6" x14ac:dyDescent="0.25">
      <c r="A56" s="77" t="s">
        <v>30</v>
      </c>
      <c r="B56" s="78"/>
      <c r="C56" s="79">
        <v>48469000</v>
      </c>
      <c r="D56" s="153">
        <v>10000000</v>
      </c>
      <c r="E56" s="153">
        <v>20799495</v>
      </c>
    </row>
    <row r="57" spans="1:6" x14ac:dyDescent="0.25">
      <c r="A57" s="80" t="s">
        <v>31</v>
      </c>
      <c r="B57" s="75"/>
      <c r="C57" s="81">
        <f>SUM(C58:C108)</f>
        <v>61384000</v>
      </c>
      <c r="D57" s="154">
        <f>SUM(D58:D108)</f>
        <v>23185000</v>
      </c>
      <c r="E57" s="154">
        <f>SUM(E58:E108)</f>
        <v>33984495</v>
      </c>
    </row>
    <row r="58" spans="1:6" x14ac:dyDescent="0.25">
      <c r="A58" s="74" t="s">
        <v>96</v>
      </c>
      <c r="B58" s="75"/>
      <c r="C58" s="76">
        <v>2031000</v>
      </c>
      <c r="D58" s="152">
        <v>1000000</v>
      </c>
      <c r="E58" s="152">
        <v>1000000</v>
      </c>
    </row>
    <row r="59" spans="1:6" x14ac:dyDescent="0.25">
      <c r="A59" s="74" t="s">
        <v>97</v>
      </c>
      <c r="B59" s="75"/>
      <c r="C59" s="76">
        <v>0</v>
      </c>
      <c r="D59" s="152">
        <v>50000</v>
      </c>
      <c r="E59" s="152">
        <v>50000</v>
      </c>
    </row>
    <row r="60" spans="1:6" x14ac:dyDescent="0.25">
      <c r="A60" s="74" t="s">
        <v>98</v>
      </c>
      <c r="B60" s="75"/>
      <c r="C60" s="76">
        <v>1000000</v>
      </c>
      <c r="D60" s="152">
        <v>50000</v>
      </c>
      <c r="E60" s="152">
        <v>50000</v>
      </c>
    </row>
    <row r="61" spans="1:6" x14ac:dyDescent="0.25">
      <c r="A61" s="142" t="s">
        <v>36</v>
      </c>
      <c r="B61" s="143"/>
      <c r="C61" s="76">
        <v>2470000</v>
      </c>
      <c r="D61" s="152">
        <v>1000000</v>
      </c>
      <c r="E61" s="152">
        <v>1000000</v>
      </c>
    </row>
    <row r="62" spans="1:6" x14ac:dyDescent="0.25">
      <c r="A62" s="142" t="s">
        <v>99</v>
      </c>
      <c r="B62" s="143"/>
      <c r="C62" s="76">
        <v>0</v>
      </c>
      <c r="D62" s="152">
        <v>50000</v>
      </c>
      <c r="E62" s="152">
        <v>50000</v>
      </c>
    </row>
    <row r="63" spans="1:6" x14ac:dyDescent="0.25">
      <c r="A63" s="142" t="s">
        <v>100</v>
      </c>
      <c r="B63" s="143"/>
      <c r="C63" s="76">
        <v>2376000</v>
      </c>
      <c r="D63" s="152">
        <v>50000</v>
      </c>
      <c r="E63" s="152">
        <v>50000</v>
      </c>
    </row>
    <row r="64" spans="1:6" hidden="1" x14ac:dyDescent="0.25">
      <c r="A64" s="142" t="s">
        <v>101</v>
      </c>
      <c r="B64" s="143"/>
      <c r="C64" s="76">
        <v>0</v>
      </c>
      <c r="D64" s="152"/>
      <c r="E64" s="152"/>
    </row>
    <row r="65" spans="1:6" x14ac:dyDescent="0.25">
      <c r="A65" s="142" t="s">
        <v>110</v>
      </c>
      <c r="B65" s="143"/>
      <c r="C65" s="76">
        <v>1000000</v>
      </c>
      <c r="D65" s="152">
        <v>0</v>
      </c>
      <c r="E65" s="152">
        <v>0</v>
      </c>
    </row>
    <row r="66" spans="1:6" x14ac:dyDescent="0.25">
      <c r="A66" s="142" t="s">
        <v>63</v>
      </c>
      <c r="B66" s="143"/>
      <c r="C66" s="76">
        <v>0</v>
      </c>
      <c r="D66" s="152">
        <v>50000</v>
      </c>
      <c r="E66" s="152">
        <v>50000</v>
      </c>
    </row>
    <row r="67" spans="1:6" x14ac:dyDescent="0.25">
      <c r="A67" s="142" t="s">
        <v>102</v>
      </c>
      <c r="B67" s="143"/>
      <c r="C67" s="76">
        <v>0</v>
      </c>
      <c r="D67" s="152">
        <v>50000</v>
      </c>
      <c r="E67" s="152">
        <v>50000</v>
      </c>
    </row>
    <row r="68" spans="1:6" x14ac:dyDescent="0.25">
      <c r="A68" s="142" t="s">
        <v>101</v>
      </c>
      <c r="B68" s="143"/>
      <c r="C68" s="76">
        <v>0</v>
      </c>
      <c r="D68" s="152">
        <v>50000</v>
      </c>
      <c r="E68" s="152">
        <v>50000</v>
      </c>
    </row>
    <row r="69" spans="1:6" x14ac:dyDescent="0.25">
      <c r="A69" s="142" t="s">
        <v>62</v>
      </c>
      <c r="B69" s="143"/>
      <c r="C69" s="76">
        <v>0</v>
      </c>
      <c r="D69" s="152">
        <v>50000</v>
      </c>
      <c r="E69" s="152">
        <v>50000</v>
      </c>
    </row>
    <row r="70" spans="1:6" x14ac:dyDescent="0.25">
      <c r="A70" s="142" t="s">
        <v>64</v>
      </c>
      <c r="B70" s="143"/>
      <c r="C70" s="76">
        <v>0</v>
      </c>
      <c r="D70" s="152">
        <v>100000</v>
      </c>
      <c r="E70" s="152">
        <v>100000</v>
      </c>
    </row>
    <row r="71" spans="1:6" x14ac:dyDescent="0.25">
      <c r="A71" s="142" t="s">
        <v>74</v>
      </c>
      <c r="B71" s="143"/>
      <c r="C71" s="76">
        <v>750000</v>
      </c>
      <c r="D71" s="152">
        <v>1000000</v>
      </c>
      <c r="E71" s="152">
        <v>1000000</v>
      </c>
    </row>
    <row r="72" spans="1:6" x14ac:dyDescent="0.25">
      <c r="A72" s="142" t="s">
        <v>104</v>
      </c>
      <c r="B72" s="143"/>
      <c r="C72" s="76">
        <v>2300000</v>
      </c>
      <c r="D72" s="152">
        <v>100000</v>
      </c>
      <c r="E72" s="169">
        <v>765485</v>
      </c>
      <c r="F72" s="167"/>
    </row>
    <row r="73" spans="1:6" x14ac:dyDescent="0.25">
      <c r="A73" s="142" t="s">
        <v>65</v>
      </c>
      <c r="B73" s="143"/>
      <c r="C73" s="76">
        <v>20000</v>
      </c>
      <c r="D73" s="152">
        <v>50000</v>
      </c>
      <c r="E73" s="152">
        <v>50000</v>
      </c>
    </row>
    <row r="74" spans="1:6" x14ac:dyDescent="0.25">
      <c r="A74" s="142" t="s">
        <v>38</v>
      </c>
      <c r="B74" s="143"/>
      <c r="C74" s="76">
        <v>0</v>
      </c>
      <c r="D74" s="152">
        <v>100000</v>
      </c>
      <c r="E74" s="152">
        <v>100000</v>
      </c>
    </row>
    <row r="75" spans="1:6" x14ac:dyDescent="0.25">
      <c r="A75" s="142" t="s">
        <v>105</v>
      </c>
      <c r="B75" s="143"/>
      <c r="C75" s="76">
        <v>0</v>
      </c>
      <c r="D75" s="152">
        <v>50000</v>
      </c>
      <c r="E75" s="152">
        <v>50000</v>
      </c>
    </row>
    <row r="76" spans="1:6" x14ac:dyDescent="0.25">
      <c r="A76" s="142" t="s">
        <v>103</v>
      </c>
      <c r="B76" s="143"/>
      <c r="C76" s="76">
        <v>0</v>
      </c>
      <c r="D76" s="152">
        <v>50000</v>
      </c>
      <c r="E76" s="152">
        <v>50000</v>
      </c>
    </row>
    <row r="77" spans="1:6" x14ac:dyDescent="0.25">
      <c r="A77" s="142" t="s">
        <v>66</v>
      </c>
      <c r="B77" s="143"/>
      <c r="C77" s="76">
        <v>0</v>
      </c>
      <c r="D77" s="152">
        <v>50000</v>
      </c>
      <c r="E77" s="152">
        <v>50000</v>
      </c>
    </row>
    <row r="78" spans="1:6" x14ac:dyDescent="0.25">
      <c r="A78" s="142" t="s">
        <v>57</v>
      </c>
      <c r="B78" s="143"/>
      <c r="C78" s="76">
        <v>2166000</v>
      </c>
      <c r="D78" s="152">
        <v>100000</v>
      </c>
      <c r="E78" s="169">
        <v>750440</v>
      </c>
      <c r="F78" s="168"/>
    </row>
    <row r="79" spans="1:6" x14ac:dyDescent="0.25">
      <c r="A79" s="142" t="s">
        <v>55</v>
      </c>
      <c r="B79" s="143"/>
      <c r="C79" s="76">
        <v>400000</v>
      </c>
      <c r="D79" s="152">
        <v>100000</v>
      </c>
      <c r="E79" s="152">
        <v>100000</v>
      </c>
    </row>
    <row r="80" spans="1:6" x14ac:dyDescent="0.25">
      <c r="A80" s="142" t="s">
        <v>56</v>
      </c>
      <c r="B80" s="143"/>
      <c r="C80" s="76">
        <v>5704000</v>
      </c>
      <c r="D80" s="152">
        <v>1000000</v>
      </c>
      <c r="E80" s="169">
        <v>2040362</v>
      </c>
      <c r="F80" s="168"/>
    </row>
    <row r="81" spans="1:6" x14ac:dyDescent="0.25">
      <c r="A81" s="142" t="s">
        <v>90</v>
      </c>
      <c r="B81" s="143"/>
      <c r="C81" s="76">
        <v>4100000</v>
      </c>
      <c r="D81" s="152">
        <v>50000</v>
      </c>
      <c r="E81" s="152">
        <v>50000</v>
      </c>
    </row>
    <row r="82" spans="1:6" x14ac:dyDescent="0.25">
      <c r="A82" s="142" t="s">
        <v>58</v>
      </c>
      <c r="B82" s="143"/>
      <c r="C82" s="76">
        <v>0</v>
      </c>
      <c r="D82" s="152">
        <v>50000</v>
      </c>
      <c r="E82" s="152">
        <v>50000</v>
      </c>
    </row>
    <row r="83" spans="1:6" x14ac:dyDescent="0.25">
      <c r="A83" s="142" t="s">
        <v>59</v>
      </c>
      <c r="B83" s="143"/>
      <c r="C83" s="76">
        <v>475000</v>
      </c>
      <c r="D83" s="152">
        <v>50000</v>
      </c>
      <c r="E83" s="169">
        <v>466013</v>
      </c>
      <c r="F83" s="168"/>
    </row>
    <row r="84" spans="1:6" x14ac:dyDescent="0.25">
      <c r="A84" s="142" t="s">
        <v>60</v>
      </c>
      <c r="B84" s="143"/>
      <c r="C84" s="76">
        <v>117000</v>
      </c>
      <c r="D84" s="152">
        <v>50000</v>
      </c>
      <c r="E84" s="152">
        <v>50000</v>
      </c>
    </row>
    <row r="85" spans="1:6" x14ac:dyDescent="0.25">
      <c r="A85" s="142" t="s">
        <v>84</v>
      </c>
      <c r="B85" s="143"/>
      <c r="C85" s="76">
        <v>1199000</v>
      </c>
      <c r="D85" s="152">
        <v>1000000</v>
      </c>
      <c r="E85" s="152">
        <v>1000000</v>
      </c>
    </row>
    <row r="86" spans="1:6" x14ac:dyDescent="0.25">
      <c r="A86" s="142" t="s">
        <v>67</v>
      </c>
      <c r="B86" s="143"/>
      <c r="C86" s="76">
        <v>12319000</v>
      </c>
      <c r="D86" s="152">
        <v>100000</v>
      </c>
      <c r="E86" s="169">
        <v>6915449</v>
      </c>
      <c r="F86" s="168"/>
    </row>
    <row r="87" spans="1:6" x14ac:dyDescent="0.25">
      <c r="A87" s="142" t="s">
        <v>61</v>
      </c>
      <c r="B87" s="143"/>
      <c r="C87" s="76">
        <v>1662000</v>
      </c>
      <c r="D87" s="152">
        <v>100000</v>
      </c>
      <c r="E87" s="152">
        <v>100000</v>
      </c>
    </row>
    <row r="88" spans="1:6" x14ac:dyDescent="0.25">
      <c r="A88" s="142" t="s">
        <v>69</v>
      </c>
      <c r="B88" s="143"/>
      <c r="C88" s="76">
        <v>2326000</v>
      </c>
      <c r="D88" s="152">
        <v>1000000</v>
      </c>
      <c r="E88" s="169">
        <v>2211746</v>
      </c>
      <c r="F88" s="168"/>
    </row>
    <row r="89" spans="1:6" x14ac:dyDescent="0.25">
      <c r="A89" s="142" t="s">
        <v>70</v>
      </c>
      <c r="B89" s="143"/>
      <c r="C89" s="76">
        <v>0</v>
      </c>
      <c r="D89" s="152">
        <v>100000</v>
      </c>
      <c r="E89" s="152">
        <v>100000</v>
      </c>
    </row>
    <row r="90" spans="1:6" x14ac:dyDescent="0.25">
      <c r="A90" s="142" t="s">
        <v>75</v>
      </c>
      <c r="B90" s="143"/>
      <c r="C90" s="76">
        <v>180000</v>
      </c>
      <c r="D90" s="152">
        <v>200000</v>
      </c>
      <c r="E90" s="152">
        <v>200000</v>
      </c>
    </row>
    <row r="91" spans="1:6" x14ac:dyDescent="0.25">
      <c r="A91" s="142" t="s">
        <v>76</v>
      </c>
      <c r="B91" s="143"/>
      <c r="C91" s="76">
        <v>200000</v>
      </c>
      <c r="D91" s="152">
        <v>200000</v>
      </c>
      <c r="E91" s="152">
        <v>200000</v>
      </c>
    </row>
    <row r="92" spans="1:6" x14ac:dyDescent="0.25">
      <c r="A92" s="142" t="s">
        <v>77</v>
      </c>
      <c r="B92" s="143"/>
      <c r="C92" s="76">
        <v>100000</v>
      </c>
      <c r="D92" s="152">
        <v>100000</v>
      </c>
      <c r="E92" s="152">
        <v>100000</v>
      </c>
    </row>
    <row r="93" spans="1:6" x14ac:dyDescent="0.25">
      <c r="A93" s="142" t="s">
        <v>73</v>
      </c>
      <c r="B93" s="143"/>
      <c r="C93" s="76">
        <v>70000</v>
      </c>
      <c r="D93" s="152">
        <v>70000</v>
      </c>
      <c r="E93" s="152">
        <v>70000</v>
      </c>
    </row>
    <row r="94" spans="1:6" x14ac:dyDescent="0.25">
      <c r="A94" s="142" t="s">
        <v>78</v>
      </c>
      <c r="B94" s="143"/>
      <c r="C94" s="76">
        <v>300000</v>
      </c>
      <c r="D94" s="152">
        <v>300000</v>
      </c>
      <c r="E94" s="152">
        <v>300000</v>
      </c>
    </row>
    <row r="95" spans="1:6" x14ac:dyDescent="0.25">
      <c r="A95" s="142" t="s">
        <v>79</v>
      </c>
      <c r="B95" s="143"/>
      <c r="C95" s="76">
        <v>350000</v>
      </c>
      <c r="D95" s="152">
        <v>350000</v>
      </c>
      <c r="E95" s="152">
        <v>350000</v>
      </c>
    </row>
    <row r="96" spans="1:6" x14ac:dyDescent="0.25">
      <c r="A96" s="142" t="s">
        <v>80</v>
      </c>
      <c r="B96" s="143"/>
      <c r="C96" s="76">
        <v>450000</v>
      </c>
      <c r="D96" s="152">
        <v>450000</v>
      </c>
      <c r="E96" s="152">
        <v>450000</v>
      </c>
    </row>
    <row r="97" spans="1:5" x14ac:dyDescent="0.25">
      <c r="A97" s="142" t="s">
        <v>81</v>
      </c>
      <c r="B97" s="143"/>
      <c r="C97" s="76">
        <v>150000</v>
      </c>
      <c r="D97" s="152">
        <v>150000</v>
      </c>
      <c r="E97" s="152">
        <v>150000</v>
      </c>
    </row>
    <row r="98" spans="1:5" x14ac:dyDescent="0.25">
      <c r="A98" s="142" t="s">
        <v>82</v>
      </c>
      <c r="B98" s="143"/>
      <c r="C98" s="76">
        <v>175000</v>
      </c>
      <c r="D98" s="152">
        <v>175000</v>
      </c>
      <c r="E98" s="152">
        <v>175000</v>
      </c>
    </row>
    <row r="99" spans="1:5" x14ac:dyDescent="0.25">
      <c r="A99" s="142" t="s">
        <v>83</v>
      </c>
      <c r="B99" s="143"/>
      <c r="C99" s="76">
        <v>300000</v>
      </c>
      <c r="D99" s="152">
        <v>300000</v>
      </c>
      <c r="E99" s="152">
        <v>300000</v>
      </c>
    </row>
    <row r="100" spans="1:5" x14ac:dyDescent="0.25">
      <c r="A100" s="142" t="s">
        <v>72</v>
      </c>
      <c r="B100" s="143"/>
      <c r="C100" s="76">
        <v>6347000</v>
      </c>
      <c r="D100" s="152">
        <v>1000000</v>
      </c>
      <c r="E100" s="152">
        <v>1000000</v>
      </c>
    </row>
    <row r="101" spans="1:5" x14ac:dyDescent="0.25">
      <c r="A101" s="142" t="s">
        <v>86</v>
      </c>
      <c r="B101" s="143"/>
      <c r="C101" s="76">
        <v>97000</v>
      </c>
      <c r="D101" s="152">
        <v>1000000</v>
      </c>
      <c r="E101" s="152">
        <v>1000000</v>
      </c>
    </row>
    <row r="102" spans="1:5" x14ac:dyDescent="0.25">
      <c r="A102" s="142" t="s">
        <v>85</v>
      </c>
      <c r="B102" s="143"/>
      <c r="C102" s="76">
        <v>360000</v>
      </c>
      <c r="D102" s="152">
        <v>1000000</v>
      </c>
      <c r="E102" s="152">
        <v>1000000</v>
      </c>
    </row>
    <row r="103" spans="1:5" x14ac:dyDescent="0.25">
      <c r="A103" s="142" t="s">
        <v>91</v>
      </c>
      <c r="B103" s="143"/>
      <c r="C103" s="76">
        <v>0</v>
      </c>
      <c r="D103" s="152">
        <v>100000</v>
      </c>
      <c r="E103" s="152">
        <v>100000</v>
      </c>
    </row>
    <row r="104" spans="1:5" x14ac:dyDescent="0.25">
      <c r="A104" s="142" t="s">
        <v>92</v>
      </c>
      <c r="B104" s="143"/>
      <c r="C104" s="76">
        <v>0</v>
      </c>
      <c r="D104" s="152">
        <v>100000</v>
      </c>
      <c r="E104" s="152">
        <v>100000</v>
      </c>
    </row>
    <row r="105" spans="1:5" x14ac:dyDescent="0.25">
      <c r="A105" s="142" t="s">
        <v>93</v>
      </c>
      <c r="B105" s="143"/>
      <c r="C105" s="76">
        <v>0</v>
      </c>
      <c r="D105" s="152">
        <v>100000</v>
      </c>
      <c r="E105" s="152">
        <v>100000</v>
      </c>
    </row>
    <row r="106" spans="1:5" x14ac:dyDescent="0.25">
      <c r="A106" s="142" t="s">
        <v>94</v>
      </c>
      <c r="B106" s="143"/>
      <c r="C106" s="81">
        <v>0</v>
      </c>
      <c r="D106" s="152">
        <v>100000</v>
      </c>
      <c r="E106" s="152">
        <v>100000</v>
      </c>
    </row>
    <row r="107" spans="1:5" x14ac:dyDescent="0.25">
      <c r="A107" s="144" t="s">
        <v>32</v>
      </c>
      <c r="B107" s="145"/>
      <c r="C107" s="146">
        <v>2890000</v>
      </c>
      <c r="D107" s="155">
        <v>2890000</v>
      </c>
      <c r="E107" s="155">
        <v>2890000</v>
      </c>
    </row>
    <row r="108" spans="1:5" ht="15.75" thickBot="1" x14ac:dyDescent="0.3">
      <c r="A108" s="84" t="s">
        <v>33</v>
      </c>
      <c r="B108" s="82"/>
      <c r="C108" s="83">
        <v>7000000</v>
      </c>
      <c r="D108" s="156">
        <v>7000000</v>
      </c>
      <c r="E108" s="156">
        <v>7000000</v>
      </c>
    </row>
    <row r="109" spans="1:5" ht="15.75" thickBot="1" x14ac:dyDescent="0.3">
      <c r="A109" s="87" t="s">
        <v>34</v>
      </c>
      <c r="B109" s="85"/>
      <c r="C109" s="86">
        <f>SUM(C52,C53-C57)</f>
        <v>15153000</v>
      </c>
      <c r="D109" s="157">
        <f>SUM(D52,D53-D57)</f>
        <v>8925000</v>
      </c>
      <c r="E109" s="157">
        <f>SUM(E52,E53-E57)</f>
        <v>8925000</v>
      </c>
    </row>
    <row r="110" spans="1:5" x14ac:dyDescent="0.25">
      <c r="A110" s="158" t="s">
        <v>106</v>
      </c>
      <c r="C110" s="141"/>
    </row>
    <row r="111" spans="1:5" x14ac:dyDescent="0.25">
      <c r="A111" s="141"/>
      <c r="C111" s="141"/>
    </row>
    <row r="112" spans="1:5" x14ac:dyDescent="0.25">
      <c r="A112" s="159" t="s">
        <v>107</v>
      </c>
    </row>
    <row r="113" spans="1:4" x14ac:dyDescent="0.25">
      <c r="A113" s="160" t="s">
        <v>108</v>
      </c>
    </row>
    <row r="118" spans="1:4" x14ac:dyDescent="0.25">
      <c r="C118" s="170"/>
      <c r="D118" s="170"/>
    </row>
    <row r="119" spans="1:4" x14ac:dyDescent="0.25">
      <c r="C119" s="170"/>
      <c r="D119" s="170"/>
    </row>
  </sheetData>
  <mergeCells count="7">
    <mergeCell ref="C119:D119"/>
    <mergeCell ref="A1:E1"/>
    <mergeCell ref="A3:E3"/>
    <mergeCell ref="C5:D5"/>
    <mergeCell ref="A15:A18"/>
    <mergeCell ref="B47:C47"/>
    <mergeCell ref="C118:D118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8" firstPageNumber="6" fitToHeight="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SPLZaK</vt:lpstr>
      <vt:lpstr>SPLZaK!Názvy_tisku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Pokorná Martina</dc:creator>
  <cp:lastModifiedBy>Červenková Jana</cp:lastModifiedBy>
  <cp:lastPrinted>2025-12-23T07:54:13Z</cp:lastPrinted>
  <dcterms:created xsi:type="dcterms:W3CDTF">2019-10-09T13:51:45Z</dcterms:created>
  <dcterms:modified xsi:type="dcterms:W3CDTF">2025-12-23T09:04:18Z</dcterms:modified>
</cp:coreProperties>
</file>