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2 SPLZaK\SPLZaK 2025\1.Úprava rozpočtu - přesuny\"/>
    </mc:Choice>
  </mc:AlternateContent>
  <bookViews>
    <workbookView xWindow="0" yWindow="0" windowWidth="24000" windowHeight="9600" tabRatio="1000"/>
  </bookViews>
  <sheets>
    <sheet name="02-SPLZaK" sheetId="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2" l="1"/>
  <c r="E53" i="22"/>
  <c r="E116" i="22" l="1"/>
  <c r="C57" i="22"/>
  <c r="D53" i="22" l="1"/>
  <c r="C33" i="22" l="1"/>
  <c r="C43" i="22" s="1"/>
  <c r="C44" i="22" l="1"/>
  <c r="D57" i="22"/>
  <c r="D116" i="22" s="1"/>
  <c r="C53" i="22" l="1"/>
  <c r="C116" i="22" s="1"/>
  <c r="E33" i="22" l="1"/>
  <c r="E44" i="22" s="1"/>
  <c r="D33" i="22"/>
  <c r="D44" i="22" s="1"/>
  <c r="E13" i="22"/>
  <c r="E26" i="22" s="1"/>
  <c r="D13" i="22"/>
  <c r="D26" i="22" s="1"/>
  <c r="C13" i="22"/>
  <c r="C26" i="22" s="1"/>
  <c r="D45" i="22" l="1"/>
  <c r="C45" i="22"/>
  <c r="D43" i="22"/>
  <c r="E45" i="22"/>
  <c r="E43" i="22"/>
</calcChain>
</file>

<file path=xl/sharedStrings.xml><?xml version="1.0" encoding="utf-8"?>
<sst xmlns="http://schemas.openxmlformats.org/spreadsheetml/2006/main" count="119" uniqueCount="118">
  <si>
    <t>skutečnost</t>
  </si>
  <si>
    <t>v tis.Kč</t>
  </si>
  <si>
    <t>očekávaná skut.</t>
  </si>
  <si>
    <t>NÁKLADY ORGANIZACE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</si>
  <si>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</si>
  <si>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</si>
  <si>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</si>
  <si>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</si>
  <si>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</si>
  <si>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</si>
  <si>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Energie</t>
  </si>
  <si>
    <t>Prodané zboží</t>
  </si>
  <si>
    <t>Aktivace oběžného majetku (507)</t>
  </si>
  <si>
    <t>Změna stavu zásob vlastní výroby (508)</t>
  </si>
  <si>
    <t xml:space="preserve">  Náklady celkem</t>
  </si>
  <si>
    <t>VÝNOSY ORGANIZACE</t>
  </si>
  <si>
    <t>Úřad práce</t>
  </si>
  <si>
    <t>Výnosy bez příspěvku</t>
  </si>
  <si>
    <t>z toho:</t>
  </si>
  <si>
    <t xml:space="preserve">Nekrytí FI </t>
  </si>
  <si>
    <t>Výnosy vč. Příspěvku</t>
  </si>
  <si>
    <t xml:space="preserve">  Výnosy celkem</t>
  </si>
  <si>
    <t>Výsledek hospodaření</t>
  </si>
  <si>
    <r>
      <t xml:space="preserve">Počet  </t>
    </r>
    <r>
      <rPr>
        <i/>
        <sz val="10"/>
        <rFont val="Calibri"/>
        <family val="2"/>
        <charset val="238"/>
      </rPr>
      <t>ZAMĚSTNANCŮ :</t>
    </r>
    <r>
      <rPr>
        <sz val="10"/>
        <rFont val="Calibri"/>
        <family val="2"/>
        <charset val="238"/>
      </rPr>
      <t xml:space="preserve"> </t>
    </r>
  </si>
  <si>
    <t>roční prům. přepočtený stav</t>
  </si>
  <si>
    <t>Investiční příspěvek města</t>
  </si>
  <si>
    <t>Použití fondu investic v tis. Kč</t>
  </si>
  <si>
    <t>počáteční stav</t>
  </si>
  <si>
    <t>příjmy - celkem</t>
  </si>
  <si>
    <t>odpisy</t>
  </si>
  <si>
    <t>transferový podíl</t>
  </si>
  <si>
    <t>investiční příspěvek města na</t>
  </si>
  <si>
    <t>výdaje - celkem</t>
  </si>
  <si>
    <t>čerpací technika</t>
  </si>
  <si>
    <t>pramen Štěpánka</t>
  </si>
  <si>
    <t>modernizace strojové techniky</t>
  </si>
  <si>
    <t>opravy a údržba</t>
  </si>
  <si>
    <t>nekrytí fondu</t>
  </si>
  <si>
    <t>konečný stav</t>
  </si>
  <si>
    <t>Správa přírodních léčivých zdrojů a kolonád, PO</t>
  </si>
  <si>
    <t>IČO: 008 72 113</t>
  </si>
  <si>
    <t>nové jímání Vřídla v K.Varech</t>
  </si>
  <si>
    <t>mobilní čistící zařízení výměníku tepla TMV</t>
  </si>
  <si>
    <t>společné prameny-ob. těsnění řečiště</t>
  </si>
  <si>
    <t>pravobřežní tech.suterén VK - udržení provozu</t>
  </si>
  <si>
    <t>Tržní kolonáda-těsnění divokých pramenů</t>
  </si>
  <si>
    <t>rekonst.tech. a poz. objektů příst. z Vř. ulice</t>
  </si>
  <si>
    <t>střecha pavilonu Dorotka</t>
  </si>
  <si>
    <t xml:space="preserve">Neinvestiční transfer z KK, SR, EU </t>
  </si>
  <si>
    <t>likvidace divokých vývěrů u VK</t>
  </si>
  <si>
    <t>přelivná váza - Svoboda, Zámecký pramen</t>
  </si>
  <si>
    <t>SW+HW systému řežimních měření</t>
  </si>
  <si>
    <t>plynové hospodářství - projekt</t>
  </si>
  <si>
    <t>revitalizace Lázeňská 2 - projekt</t>
  </si>
  <si>
    <t>Tržní kolonáda-těsnění divokých pramenů-vl.zd.</t>
  </si>
  <si>
    <t>Spotřeba TU a TUV</t>
  </si>
  <si>
    <t>Spotřeba plynu</t>
  </si>
  <si>
    <t>Vodné a stočné</t>
  </si>
  <si>
    <t>Účelově vázané finanční prostředky podléhající vyúčtování</t>
  </si>
  <si>
    <t>Spotřeba materiálu - 501</t>
  </si>
  <si>
    <t>Opravy a údržba - 511</t>
  </si>
  <si>
    <t>Odpisy - 551</t>
  </si>
  <si>
    <t>Ostatní náklady - 5xx</t>
  </si>
  <si>
    <t>Ostatní služby - 518</t>
  </si>
  <si>
    <t>Tržby z prodeje služeb - 602</t>
  </si>
  <si>
    <t>Tržby z prodeje zboží - 6xx</t>
  </si>
  <si>
    <t>Jiné ostatní výnosy - 6xx</t>
  </si>
  <si>
    <t>Použití FI na opravy a údržbu - 648</t>
  </si>
  <si>
    <t>Použití fondu odměn - 648</t>
  </si>
  <si>
    <t>Použití rezervního fondu - 648</t>
  </si>
  <si>
    <t>Provozní příspěvek</t>
  </si>
  <si>
    <t xml:space="preserve">  Vřídelní kolonáda WC obnova umývacího prostoru</t>
  </si>
  <si>
    <t xml:space="preserve">  Vřídelní kolonáda WC obnova kabin (dveře,mísy)</t>
  </si>
  <si>
    <t xml:space="preserve">  Mlýnská kolonáda vylepšení EZS+IPCCTV+pasivní ochrany</t>
  </si>
  <si>
    <t>Vřídelní kolonáda - anglické dvorky nerez vložky</t>
  </si>
  <si>
    <t>Výměna zhlaví vrtů BJ-79 a BJ-81 pro Zámecké prameny</t>
  </si>
  <si>
    <t>Nákladní výtah technologie + sanace výt.šachty</t>
  </si>
  <si>
    <t>Výměna gravitačního řádu - prováděcí projekt</t>
  </si>
  <si>
    <t>Vřídelní kolonáda - výměna dveří</t>
  </si>
  <si>
    <t>Vřídelní kolonáda - venkovní váza pítka Vřídla</t>
  </si>
  <si>
    <t>Zámecký horní - krenotechnické zařízení pro pitné kúry</t>
  </si>
  <si>
    <t>Městské veřejné toalety</t>
  </si>
  <si>
    <t>Vřídelní kolonáda - renovace Vřídelní lávky</t>
  </si>
  <si>
    <t>investice Balneo vybavení organizace</t>
  </si>
  <si>
    <t>rekonstrukce osvětlení exkursní trasy-část</t>
  </si>
  <si>
    <t>Revitalizace areálu MTZ Hus.náměstí-1.etapa</t>
  </si>
  <si>
    <t>Areál MTZ-dláždění ploch</t>
  </si>
  <si>
    <t>Rekonstrukce odp.bodu hl.výtl.řádu TMV</t>
  </si>
  <si>
    <t>Rekonstrukce čerpací stanice Sadová ulice</t>
  </si>
  <si>
    <t>VK veřejné sociál.zařízení - udržení provozu, tur.</t>
  </si>
  <si>
    <t>obnova a rozvoj infras. TMV oblast ul. Zahr., Sad.</t>
  </si>
  <si>
    <t>Dorotka-kren.chodba rek.odkanal.a opr.prost.</t>
  </si>
  <si>
    <t>Železnatý pramen - jímání hledání nového zdroje</t>
  </si>
  <si>
    <t>Čištění koryta teplé pod přemostěním VK</t>
  </si>
  <si>
    <t>Systém přelivných váz pro pitné kúry</t>
  </si>
  <si>
    <t>Jímací objekty vrtů BJ VK - dokončení</t>
  </si>
  <si>
    <t>Spotřeba el.en.</t>
  </si>
  <si>
    <t>Rozpočet na rok 2025</t>
  </si>
  <si>
    <t>oček. skut. 2024</t>
  </si>
  <si>
    <t>plán 2025</t>
  </si>
  <si>
    <t>Vřídelní kolonáda - 1PP udržení provozu</t>
  </si>
  <si>
    <t>Výměna IPC řízení distribuce TMV včetně migrace SW</t>
  </si>
  <si>
    <t>Obnova IP kamer v 1NP - Vřídelní kolonáda - vl.zdroje</t>
  </si>
  <si>
    <t>Obnova IP CCTV - Centrálního záznamu zařízení 64 kanálů</t>
  </si>
  <si>
    <t>Výměna akumulátorů v centrální UPS VK</t>
  </si>
  <si>
    <t>Pavilon Železnatého pramene - přelivná váza</t>
  </si>
  <si>
    <t>Výměna IP PBX (tel.ústředna) včetně imlementace</t>
  </si>
  <si>
    <t>Výměna opto kabelu Slovenská ul. -pavilon Dorotka</t>
  </si>
  <si>
    <t>Velkoplošné monitory pro dynamické sdělení, prez. a rekl.</t>
  </si>
  <si>
    <t>1 PP - oprava/výměna nosných prvků potrubí- Ml.kolon.</t>
  </si>
  <si>
    <t>Tržní kolonáda - měřené energo.přípojky pro kul.akce</t>
  </si>
  <si>
    <t>Záložní zdroj el.energie-DG VK oprava řízení -Tržní a VK</t>
  </si>
  <si>
    <t>Audio+bezpečnostní prvky na exk.trase v podz.Vřídla</t>
  </si>
  <si>
    <t xml:space="preserve"> rozpočet</t>
  </si>
  <si>
    <t>úpr.rozpočtu 2025</t>
  </si>
  <si>
    <t>přesun z r.2024 - 59 029 tis.Kč</t>
  </si>
  <si>
    <t>VK-venkovní schodiště-externí vstup do kavárny</t>
  </si>
  <si>
    <t>VK-propoje v 1.PP-2.etapa-krenotechnologie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</si>
</sst>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/>
  </cellStyleXfs>
  <cellXfs count="175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ill="1" applyBorder="1"/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horizontal="right"/>
    </xf>
    <xf numFmtId="3" fontId="7" fillId="0" borderId="6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3" fontId="7" fillId="2" borderId="21" xfId="0" applyNumberFormat="1" applyFont="1" applyFill="1" applyBorder="1" applyAlignment="1">
      <alignment vertical="center"/>
    </xf>
    <xf numFmtId="3" fontId="7" fillId="2" borderId="22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13" fillId="3" borderId="23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0" fontId="10" fillId="4" borderId="13" xfId="1" applyFont="1" applyFill="1" applyBorder="1"/>
    <xf numFmtId="3" fontId="10" fillId="4" borderId="14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12" fillId="3" borderId="14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7" fillId="0" borderId="2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0" fontId="16" fillId="5" borderId="27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horizontal="left" vertical="center"/>
    </xf>
    <xf numFmtId="3" fontId="13" fillId="0" borderId="14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3" fontId="13" fillId="6" borderId="14" xfId="0" applyNumberFormat="1" applyFont="1" applyFill="1" applyBorder="1" applyAlignment="1">
      <alignment vertical="center"/>
    </xf>
    <xf numFmtId="3" fontId="4" fillId="6" borderId="28" xfId="0" applyNumberFormat="1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vertical="center"/>
    </xf>
    <xf numFmtId="3" fontId="13" fillId="3" borderId="24" xfId="0" applyNumberFormat="1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8" fillId="0" borderId="29" xfId="0" applyNumberFormat="1" applyFont="1" applyFill="1" applyBorder="1" applyAlignment="1">
      <alignment vertical="center"/>
    </xf>
    <xf numFmtId="3" fontId="8" fillId="0" borderId="30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3" fontId="8" fillId="3" borderId="21" xfId="0" applyNumberFormat="1" applyFont="1" applyFill="1" applyBorder="1" applyAlignment="1">
      <alignment vertical="center"/>
    </xf>
    <xf numFmtId="3" fontId="7" fillId="7" borderId="3" xfId="0" applyNumberFormat="1" applyFont="1" applyFill="1" applyBorder="1" applyAlignment="1">
      <alignment vertical="center"/>
    </xf>
    <xf numFmtId="3" fontId="8" fillId="7" borderId="21" xfId="0" applyNumberFormat="1" applyFont="1" applyFill="1" applyBorder="1" applyAlignment="1">
      <alignment vertical="center"/>
    </xf>
    <xf numFmtId="3" fontId="7" fillId="7" borderId="22" xfId="0" applyNumberFormat="1" applyFont="1" applyFill="1" applyBorder="1" applyAlignment="1">
      <alignment vertical="center"/>
    </xf>
    <xf numFmtId="3" fontId="7" fillId="7" borderId="3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7" fillId="0" borderId="0" xfId="0" applyFont="1" applyFill="1" applyBorder="1"/>
    <xf numFmtId="3" fontId="10" fillId="2" borderId="22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vertical="top"/>
    </xf>
    <xf numFmtId="3" fontId="10" fillId="0" borderId="0" xfId="1" applyNumberFormat="1" applyFont="1"/>
    <xf numFmtId="0" fontId="12" fillId="8" borderId="1" xfId="1" applyFont="1" applyFill="1" applyBorder="1" applyAlignment="1">
      <alignment vertical="center"/>
    </xf>
    <xf numFmtId="3" fontId="12" fillId="8" borderId="21" xfId="0" applyNumberFormat="1" applyFont="1" applyFill="1" applyBorder="1" applyAlignment="1">
      <alignment vertical="center"/>
    </xf>
    <xf numFmtId="3" fontId="12" fillId="8" borderId="22" xfId="0" applyNumberFormat="1" applyFont="1" applyFill="1" applyBorder="1" applyAlignment="1">
      <alignment vertical="center"/>
    </xf>
    <xf numFmtId="0" fontId="15" fillId="3" borderId="32" xfId="0" applyFont="1" applyFill="1" applyBorder="1" applyAlignment="1">
      <alignment vertical="center"/>
    </xf>
    <xf numFmtId="0" fontId="15" fillId="3" borderId="33" xfId="0" applyFont="1" applyFill="1" applyBorder="1" applyAlignment="1">
      <alignment vertical="center"/>
    </xf>
    <xf numFmtId="3" fontId="15" fillId="3" borderId="34" xfId="0" applyNumberFormat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 indent="1"/>
    </xf>
    <xf numFmtId="0" fontId="11" fillId="4" borderId="27" xfId="0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left" vertical="center" indent="1"/>
    </xf>
    <xf numFmtId="0" fontId="20" fillId="3" borderId="27" xfId="0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horizontal="right" vertical="center"/>
    </xf>
    <xf numFmtId="0" fontId="11" fillId="8" borderId="13" xfId="0" applyFont="1" applyFill="1" applyBorder="1" applyAlignment="1">
      <alignment horizontal="left" vertical="center" indent="1"/>
    </xf>
    <xf numFmtId="0" fontId="11" fillId="8" borderId="27" xfId="0" applyFont="1" applyFill="1" applyBorder="1" applyAlignment="1">
      <alignment vertical="center"/>
    </xf>
    <xf numFmtId="3" fontId="11" fillId="8" borderId="16" xfId="0" applyNumberFormat="1" applyFont="1" applyFill="1" applyBorder="1" applyAlignment="1">
      <alignment horizontal="right" vertical="center"/>
    </xf>
    <xf numFmtId="0" fontId="20" fillId="3" borderId="13" xfId="0" applyFont="1" applyFill="1" applyBorder="1" applyAlignment="1">
      <alignment vertical="center"/>
    </xf>
    <xf numFmtId="3" fontId="15" fillId="3" borderId="16" xfId="0" applyNumberFormat="1" applyFont="1" applyFill="1" applyBorder="1" applyAlignment="1">
      <alignment horizontal="right" vertical="center"/>
    </xf>
    <xf numFmtId="0" fontId="4" fillId="9" borderId="13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horizontal="right" vertical="center"/>
    </xf>
    <xf numFmtId="0" fontId="4" fillId="6" borderId="18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vertical="center"/>
    </xf>
    <xf numFmtId="3" fontId="8" fillId="0" borderId="22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3" fontId="4" fillId="9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8" fillId="3" borderId="22" xfId="0" applyNumberFormat="1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" fontId="4" fillId="3" borderId="42" xfId="0" applyNumberFormat="1" applyFont="1" applyFill="1" applyBorder="1" applyAlignment="1"/>
    <xf numFmtId="3" fontId="4" fillId="3" borderId="39" xfId="0" applyNumberFormat="1" applyFont="1" applyFill="1" applyBorder="1" applyAlignment="1"/>
    <xf numFmtId="3" fontId="4" fillId="3" borderId="43" xfId="0" applyNumberFormat="1" applyFont="1" applyFill="1" applyBorder="1" applyAlignment="1"/>
    <xf numFmtId="3" fontId="7" fillId="2" borderId="31" xfId="0" applyNumberFormat="1" applyFont="1" applyFill="1" applyBorder="1" applyAlignment="1">
      <alignment vertical="center"/>
    </xf>
    <xf numFmtId="3" fontId="13" fillId="0" borderId="42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13" fillId="0" borderId="39" xfId="0" applyNumberFormat="1" applyFont="1" applyBorder="1" applyAlignment="1">
      <alignment vertical="center"/>
    </xf>
    <xf numFmtId="3" fontId="13" fillId="4" borderId="39" xfId="0" applyNumberFormat="1" applyFont="1" applyFill="1" applyBorder="1" applyAlignment="1">
      <alignment vertical="center"/>
    </xf>
    <xf numFmtId="3" fontId="13" fillId="0" borderId="38" xfId="0" applyNumberFormat="1" applyFont="1" applyFill="1" applyBorder="1" applyAlignment="1">
      <alignment vertical="center"/>
    </xf>
    <xf numFmtId="3" fontId="8" fillId="0" borderId="3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" fontId="12" fillId="2" borderId="44" xfId="0" applyNumberFormat="1" applyFont="1" applyFill="1" applyBorder="1" applyAlignment="1">
      <alignment vertical="center"/>
    </xf>
    <xf numFmtId="3" fontId="7" fillId="2" borderId="34" xfId="0" applyNumberFormat="1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vertical="center"/>
    </xf>
    <xf numFmtId="3" fontId="12" fillId="0" borderId="38" xfId="0" applyNumberFormat="1" applyFont="1" applyFill="1" applyBorder="1" applyAlignment="1">
      <alignment vertical="center"/>
    </xf>
    <xf numFmtId="3" fontId="7" fillId="0" borderId="39" xfId="0" applyNumberFormat="1" applyFont="1" applyFill="1" applyBorder="1" applyAlignment="1">
      <alignment vertical="center"/>
    </xf>
    <xf numFmtId="3" fontId="4" fillId="0" borderId="39" xfId="0" applyNumberFormat="1" applyFont="1" applyFill="1" applyBorder="1" applyAlignment="1"/>
    <xf numFmtId="3" fontId="4" fillId="6" borderId="38" xfId="0" applyNumberFormat="1" applyFont="1" applyFill="1" applyBorder="1" applyAlignment="1">
      <alignment vertical="center"/>
    </xf>
    <xf numFmtId="3" fontId="4" fillId="3" borderId="38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0" fillId="6" borderId="13" xfId="1" applyFont="1" applyFill="1" applyBorder="1" applyAlignment="1">
      <alignment vertical="center"/>
    </xf>
    <xf numFmtId="0" fontId="10" fillId="3" borderId="18" xfId="1" applyFont="1" applyFill="1" applyBorder="1" applyAlignment="1">
      <alignment vertical="center"/>
    </xf>
    <xf numFmtId="0" fontId="5" fillId="0" borderId="1" xfId="1" applyFont="1" applyFill="1" applyBorder="1"/>
    <xf numFmtId="0" fontId="5" fillId="0" borderId="1" xfId="1" applyFont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3" fontId="12" fillId="2" borderId="42" xfId="0" applyNumberFormat="1" applyFont="1" applyFill="1" applyBorder="1" applyAlignment="1">
      <alignment vertical="center"/>
    </xf>
    <xf numFmtId="3" fontId="12" fillId="2" borderId="39" xfId="0" applyNumberFormat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3" fontId="12" fillId="8" borderId="31" xfId="0" applyNumberFormat="1" applyFont="1" applyFill="1" applyBorder="1" applyAlignment="1">
      <alignment vertical="center"/>
    </xf>
    <xf numFmtId="0" fontId="16" fillId="0" borderId="27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0" fillId="0" borderId="0" xfId="0" applyFont="1"/>
    <xf numFmtId="0" fontId="10" fillId="3" borderId="5" xfId="1" applyFont="1" applyFill="1" applyBorder="1" applyAlignment="1">
      <alignment vertical="center"/>
    </xf>
    <xf numFmtId="3" fontId="4" fillId="3" borderId="46" xfId="0" applyNumberFormat="1" applyFont="1" applyFill="1" applyBorder="1" applyAlignment="1">
      <alignment vertical="center"/>
    </xf>
    <xf numFmtId="3" fontId="13" fillId="3" borderId="47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10" fillId="3" borderId="13" xfId="1" applyFont="1" applyFill="1" applyBorder="1" applyAlignment="1">
      <alignment vertical="center"/>
    </xf>
    <xf numFmtId="3" fontId="4" fillId="3" borderId="39" xfId="0" applyNumberFormat="1" applyFont="1" applyFill="1" applyBorder="1" applyAlignment="1">
      <alignment vertical="center"/>
    </xf>
    <xf numFmtId="3" fontId="13" fillId="3" borderId="14" xfId="0" applyNumberFormat="1" applyFont="1" applyFill="1" applyBorder="1" applyAlignment="1">
      <alignment vertical="center"/>
    </xf>
    <xf numFmtId="3" fontId="4" fillId="3" borderId="26" xfId="0" applyNumberFormat="1" applyFont="1" applyFill="1" applyBorder="1" applyAlignment="1">
      <alignment vertical="center"/>
    </xf>
    <xf numFmtId="3" fontId="4" fillId="3" borderId="16" xfId="0" applyNumberFormat="1" applyFont="1" applyFill="1" applyBorder="1" applyAlignment="1">
      <alignment vertical="center"/>
    </xf>
    <xf numFmtId="3" fontId="4" fillId="3" borderId="48" xfId="0" applyNumberFormat="1" applyFont="1" applyFill="1" applyBorder="1" applyAlignment="1">
      <alignment vertical="center"/>
    </xf>
    <xf numFmtId="0" fontId="6" fillId="0" borderId="0" xfId="0" applyFont="1"/>
    <xf numFmtId="0" fontId="22" fillId="0" borderId="0" xfId="0" applyFont="1"/>
    <xf numFmtId="3" fontId="23" fillId="3" borderId="16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3" fontId="10" fillId="2" borderId="2" xfId="1" applyNumberFormat="1" applyFont="1" applyFill="1" applyBorder="1" applyAlignment="1">
      <alignment horizontal="right" vertical="center"/>
    </xf>
    <xf numFmtId="3" fontId="10" fillId="2" borderId="31" xfId="1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3" fontId="15" fillId="3" borderId="0" xfId="0" applyNumberFormat="1" applyFont="1" applyFill="1" applyBorder="1" applyAlignment="1">
      <alignment horizontal="right" vertical="center"/>
    </xf>
    <xf numFmtId="3" fontId="11" fillId="3" borderId="0" xfId="0" applyNumberFormat="1" applyFont="1" applyFill="1" applyBorder="1" applyAlignment="1">
      <alignment horizontal="right" vertical="center"/>
    </xf>
    <xf numFmtId="3" fontId="24" fillId="3" borderId="16" xfId="0" applyNumberFormat="1" applyFont="1" applyFill="1" applyBorder="1" applyAlignment="1">
      <alignment horizontal="righ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116"/>
  <sheetViews>
    <sheetView tabSelected="1" topLeftCell="A90" zoomScaleNormal="100" workbookViewId="0">
      <selection activeCell="G108" sqref="G108"/>
    </sheetView>
  </sheetViews>
  <sheetFormatPr defaultRowHeight="15" x14ac:dyDescent="0.25"/>
  <cols>
    <col min="1" max="1" width="33.5703125" customWidth="1"/>
    <col min="2" max="2" width="15.140625" customWidth="1"/>
    <col min="3" max="3" width="13.7109375" customWidth="1"/>
    <col min="4" max="4" width="13.140625" customWidth="1"/>
    <col min="5" max="5" width="15.5703125" bestFit="1" customWidth="1"/>
    <col min="6" max="6" width="9" customWidth="1"/>
  </cols>
  <sheetData>
    <row r="1" spans="1:10" ht="19.5" thickBot="1" x14ac:dyDescent="0.3">
      <c r="A1" s="161" t="s">
        <v>97</v>
      </c>
      <c r="B1" s="162"/>
      <c r="C1" s="162"/>
      <c r="D1" s="162"/>
      <c r="E1" s="163"/>
    </row>
    <row r="2" spans="1:10" ht="15.75" thickBot="1" x14ac:dyDescent="0.3">
      <c r="A2" s="1"/>
      <c r="B2" s="1"/>
    </row>
    <row r="3" spans="1:10" ht="16.5" thickBot="1" x14ac:dyDescent="0.3">
      <c r="A3" s="164" t="s">
        <v>39</v>
      </c>
      <c r="B3" s="165"/>
      <c r="C3" s="165"/>
      <c r="D3" s="165"/>
      <c r="E3" s="163"/>
    </row>
    <row r="4" spans="1:10" x14ac:dyDescent="0.25">
      <c r="A4" s="2" t="s">
        <v>40</v>
      </c>
      <c r="B4" s="3"/>
      <c r="E4" s="4"/>
    </row>
    <row r="5" spans="1:10" ht="15" customHeight="1" thickBot="1" x14ac:dyDescent="0.3">
      <c r="A5" s="5"/>
      <c r="B5" s="10"/>
      <c r="C5" s="166"/>
      <c r="D5" s="166"/>
      <c r="E5" s="6" t="s">
        <v>1</v>
      </c>
      <c r="H5" s="3"/>
      <c r="I5" s="1"/>
    </row>
    <row r="6" spans="1:10" ht="15" customHeight="1" x14ac:dyDescent="0.25">
      <c r="A6" s="5"/>
      <c r="B6" s="108"/>
      <c r="C6" s="7" t="s">
        <v>0</v>
      </c>
      <c r="D6" s="8" t="s">
        <v>2</v>
      </c>
      <c r="E6" s="8" t="s">
        <v>113</v>
      </c>
      <c r="H6" s="100"/>
      <c r="I6" s="99"/>
      <c r="J6" s="99"/>
    </row>
    <row r="7" spans="1:10" ht="15.75" thickBot="1" x14ac:dyDescent="0.3">
      <c r="A7" s="9" t="s">
        <v>3</v>
      </c>
      <c r="B7" s="109"/>
      <c r="C7" s="11">
        <v>2023</v>
      </c>
      <c r="D7" s="12">
        <v>2024</v>
      </c>
      <c r="E7" s="12">
        <v>2025</v>
      </c>
    </row>
    <row r="8" spans="1:10" x14ac:dyDescent="0.25">
      <c r="A8" s="13" t="s">
        <v>4</v>
      </c>
      <c r="B8" s="111"/>
      <c r="C8" s="14">
        <v>7235</v>
      </c>
      <c r="D8" s="15">
        <v>9250</v>
      </c>
      <c r="E8" s="16">
        <v>9250</v>
      </c>
    </row>
    <row r="9" spans="1:10" x14ac:dyDescent="0.25">
      <c r="A9" s="17" t="s">
        <v>5</v>
      </c>
      <c r="B9" s="112"/>
      <c r="C9" s="18">
        <v>1061</v>
      </c>
      <c r="D9" s="19">
        <v>1750</v>
      </c>
      <c r="E9" s="20">
        <v>1750</v>
      </c>
      <c r="H9" s="5"/>
      <c r="I9" s="5"/>
      <c r="J9" s="5"/>
    </row>
    <row r="10" spans="1:10" x14ac:dyDescent="0.25">
      <c r="A10" s="17" t="s">
        <v>6</v>
      </c>
      <c r="B10" s="112"/>
      <c r="C10" s="18">
        <v>2580</v>
      </c>
      <c r="D10" s="19">
        <v>3700</v>
      </c>
      <c r="E10" s="20">
        <v>3700</v>
      </c>
    </row>
    <row r="11" spans="1:10" x14ac:dyDescent="0.25">
      <c r="A11" s="17" t="s">
        <v>7</v>
      </c>
      <c r="B11" s="112"/>
      <c r="C11" s="18">
        <v>144</v>
      </c>
      <c r="D11" s="19">
        <v>190</v>
      </c>
      <c r="E11" s="20">
        <v>190</v>
      </c>
    </row>
    <row r="12" spans="1:10" ht="15.75" thickBot="1" x14ac:dyDescent="0.3">
      <c r="A12" s="21" t="s">
        <v>8</v>
      </c>
      <c r="B12" s="113"/>
      <c r="C12" s="22">
        <v>100</v>
      </c>
      <c r="D12" s="23">
        <v>150</v>
      </c>
      <c r="E12" s="20">
        <v>150</v>
      </c>
    </row>
    <row r="13" spans="1:10" ht="15.75" thickBot="1" x14ac:dyDescent="0.3">
      <c r="A13" s="24" t="s">
        <v>9</v>
      </c>
      <c r="B13" s="114"/>
      <c r="C13" s="25">
        <f>SUM(C8:C12)</f>
        <v>11120</v>
      </c>
      <c r="D13" s="26">
        <f>SUM(D8:D12)</f>
        <v>15040</v>
      </c>
      <c r="E13" s="26">
        <f>SUM(E8:E12)</f>
        <v>15040</v>
      </c>
    </row>
    <row r="14" spans="1:10" x14ac:dyDescent="0.25">
      <c r="A14" s="116" t="s">
        <v>59</v>
      </c>
      <c r="B14" s="115"/>
      <c r="C14" s="14">
        <v>683</v>
      </c>
      <c r="D14" s="27">
        <v>1650</v>
      </c>
      <c r="E14" s="27">
        <v>1650</v>
      </c>
    </row>
    <row r="15" spans="1:10" x14ac:dyDescent="0.25">
      <c r="A15" s="169" t="s">
        <v>10</v>
      </c>
      <c r="B15" s="28" t="s">
        <v>55</v>
      </c>
      <c r="C15" s="18">
        <v>0</v>
      </c>
      <c r="D15" s="29">
        <v>0</v>
      </c>
      <c r="E15" s="29">
        <v>0</v>
      </c>
    </row>
    <row r="16" spans="1:10" x14ac:dyDescent="0.25">
      <c r="A16" s="170"/>
      <c r="B16" s="28" t="s">
        <v>96</v>
      </c>
      <c r="C16" s="18">
        <v>1858</v>
      </c>
      <c r="D16" s="29">
        <v>1400</v>
      </c>
      <c r="E16" s="29">
        <v>1400</v>
      </c>
    </row>
    <row r="17" spans="1:5" x14ac:dyDescent="0.25">
      <c r="A17" s="170"/>
      <c r="B17" s="28" t="s">
        <v>56</v>
      </c>
      <c r="C17" s="18">
        <v>0</v>
      </c>
      <c r="D17" s="29">
        <v>0</v>
      </c>
      <c r="E17" s="29">
        <v>0</v>
      </c>
    </row>
    <row r="18" spans="1:5" x14ac:dyDescent="0.25">
      <c r="A18" s="171"/>
      <c r="B18" s="28" t="s">
        <v>57</v>
      </c>
      <c r="C18" s="18">
        <v>1077</v>
      </c>
      <c r="D18" s="29">
        <v>800</v>
      </c>
      <c r="E18" s="29">
        <v>800</v>
      </c>
    </row>
    <row r="19" spans="1:5" x14ac:dyDescent="0.25">
      <c r="A19" s="110" t="s">
        <v>11</v>
      </c>
      <c r="B19" s="117"/>
      <c r="C19" s="18">
        <v>28</v>
      </c>
      <c r="D19" s="29">
        <v>100</v>
      </c>
      <c r="E19" s="29">
        <v>100</v>
      </c>
    </row>
    <row r="20" spans="1:5" x14ac:dyDescent="0.25">
      <c r="A20" s="110" t="s">
        <v>60</v>
      </c>
      <c r="B20" s="117"/>
      <c r="C20" s="18">
        <v>2317</v>
      </c>
      <c r="D20" s="29">
        <v>2054</v>
      </c>
      <c r="E20" s="29">
        <v>5000</v>
      </c>
    </row>
    <row r="21" spans="1:5" x14ac:dyDescent="0.25">
      <c r="A21" s="30" t="s">
        <v>61</v>
      </c>
      <c r="B21" s="118"/>
      <c r="C21" s="31">
        <v>5859</v>
      </c>
      <c r="D21" s="32">
        <v>7000</v>
      </c>
      <c r="E21" s="32">
        <v>7000</v>
      </c>
    </row>
    <row r="22" spans="1:5" x14ac:dyDescent="0.25">
      <c r="A22" s="33" t="s">
        <v>62</v>
      </c>
      <c r="B22" s="117"/>
      <c r="C22" s="18">
        <v>818</v>
      </c>
      <c r="D22" s="29">
        <v>1200</v>
      </c>
      <c r="E22" s="29">
        <v>1200</v>
      </c>
    </row>
    <row r="23" spans="1:5" hidden="1" x14ac:dyDescent="0.25">
      <c r="A23" s="33" t="s">
        <v>12</v>
      </c>
      <c r="B23" s="117"/>
      <c r="C23" s="18"/>
      <c r="D23" s="29"/>
      <c r="E23" s="29"/>
    </row>
    <row r="24" spans="1:5" hidden="1" x14ac:dyDescent="0.25">
      <c r="A24" s="33" t="s">
        <v>13</v>
      </c>
      <c r="B24" s="117"/>
      <c r="C24" s="18"/>
      <c r="D24" s="29"/>
      <c r="E24" s="29"/>
    </row>
    <row r="25" spans="1:5" ht="15.75" thickBot="1" x14ac:dyDescent="0.3">
      <c r="A25" s="34" t="s">
        <v>63</v>
      </c>
      <c r="B25" s="119"/>
      <c r="C25" s="22">
        <v>2493</v>
      </c>
      <c r="D25" s="35">
        <v>2367</v>
      </c>
      <c r="E25" s="36">
        <v>2400</v>
      </c>
    </row>
    <row r="26" spans="1:5" ht="15.75" thickBot="1" x14ac:dyDescent="0.3">
      <c r="A26" s="121" t="s">
        <v>14</v>
      </c>
      <c r="B26" s="120"/>
      <c r="C26" s="37">
        <f>SUM(C13:C25)</f>
        <v>26253</v>
      </c>
      <c r="D26" s="38">
        <f>SUM(D13:D25)</f>
        <v>31611</v>
      </c>
      <c r="E26" s="38">
        <f>SUM(E13:E25)</f>
        <v>34590</v>
      </c>
    </row>
    <row r="27" spans="1:5" x14ac:dyDescent="0.25">
      <c r="A27" s="5"/>
    </row>
    <row r="28" spans="1:5" ht="15.75" thickBot="1" x14ac:dyDescent="0.3">
      <c r="A28" s="40" t="s">
        <v>15</v>
      </c>
      <c r="B28" s="39"/>
    </row>
    <row r="29" spans="1:5" x14ac:dyDescent="0.25">
      <c r="A29" s="130" t="s">
        <v>70</v>
      </c>
      <c r="B29" s="140"/>
      <c r="C29" s="41">
        <v>2841</v>
      </c>
      <c r="D29" s="42">
        <v>2900</v>
      </c>
      <c r="E29" s="42">
        <v>2900</v>
      </c>
    </row>
    <row r="30" spans="1:5" x14ac:dyDescent="0.25">
      <c r="A30" s="131" t="s">
        <v>58</v>
      </c>
      <c r="B30" s="141"/>
      <c r="C30" s="122">
        <v>1890</v>
      </c>
      <c r="D30" s="123">
        <v>2200</v>
      </c>
      <c r="E30" s="124">
        <v>2200</v>
      </c>
    </row>
    <row r="31" spans="1:5" x14ac:dyDescent="0.25">
      <c r="A31" s="132" t="s">
        <v>48</v>
      </c>
      <c r="B31" s="125"/>
      <c r="C31" s="43">
        <v>0</v>
      </c>
      <c r="D31" s="44">
        <v>0</v>
      </c>
      <c r="E31" s="45">
        <v>0</v>
      </c>
    </row>
    <row r="32" spans="1:5" x14ac:dyDescent="0.25">
      <c r="A32" s="132" t="s">
        <v>16</v>
      </c>
      <c r="B32" s="126"/>
      <c r="C32" s="43">
        <v>0</v>
      </c>
      <c r="D32" s="44">
        <v>0</v>
      </c>
      <c r="E32" s="45">
        <v>0</v>
      </c>
    </row>
    <row r="33" spans="1:6" x14ac:dyDescent="0.25">
      <c r="A33" s="133" t="s">
        <v>17</v>
      </c>
      <c r="B33" s="126"/>
      <c r="C33" s="46">
        <f>SUM(C34:C42)</f>
        <v>21522</v>
      </c>
      <c r="D33" s="44">
        <f>SUM(D35:D41)</f>
        <v>26511</v>
      </c>
      <c r="E33" s="44">
        <f>SUM(E35:E41)</f>
        <v>29490</v>
      </c>
    </row>
    <row r="34" spans="1:6" x14ac:dyDescent="0.25">
      <c r="A34" s="47" t="s">
        <v>18</v>
      </c>
      <c r="B34" s="144"/>
      <c r="C34" s="48"/>
      <c r="D34" s="48"/>
      <c r="E34" s="49"/>
    </row>
    <row r="35" spans="1:6" x14ac:dyDescent="0.25">
      <c r="A35" s="17" t="s">
        <v>64</v>
      </c>
      <c r="B35" s="127"/>
      <c r="C35" s="50">
        <v>13666</v>
      </c>
      <c r="D35" s="51">
        <v>13811</v>
      </c>
      <c r="E35" s="29">
        <v>13900</v>
      </c>
    </row>
    <row r="36" spans="1:6" x14ac:dyDescent="0.25">
      <c r="A36" s="17" t="s">
        <v>65</v>
      </c>
      <c r="B36" s="127"/>
      <c r="C36" s="50">
        <v>96</v>
      </c>
      <c r="D36" s="51">
        <v>200</v>
      </c>
      <c r="E36" s="29">
        <v>200</v>
      </c>
    </row>
    <row r="37" spans="1:6" x14ac:dyDescent="0.25">
      <c r="A37" s="17" t="s">
        <v>66</v>
      </c>
      <c r="B37" s="127"/>
      <c r="C37" s="50">
        <v>5098</v>
      </c>
      <c r="D37" s="51">
        <v>5500</v>
      </c>
      <c r="E37" s="29">
        <v>5500</v>
      </c>
    </row>
    <row r="38" spans="1:6" x14ac:dyDescent="0.25">
      <c r="A38" s="134" t="s">
        <v>67</v>
      </c>
      <c r="B38" s="127"/>
      <c r="C38" s="50">
        <v>0</v>
      </c>
      <c r="D38" s="51">
        <v>0</v>
      </c>
      <c r="E38" s="29">
        <v>2890</v>
      </c>
    </row>
    <row r="39" spans="1:6" x14ac:dyDescent="0.25">
      <c r="A39" s="135" t="s">
        <v>19</v>
      </c>
      <c r="B39" s="128"/>
      <c r="C39" s="52">
        <v>2619</v>
      </c>
      <c r="D39" s="53">
        <v>7000</v>
      </c>
      <c r="E39" s="54">
        <v>7000</v>
      </c>
    </row>
    <row r="40" spans="1:6" x14ac:dyDescent="0.25">
      <c r="A40" s="136" t="s">
        <v>68</v>
      </c>
      <c r="B40" s="129"/>
      <c r="C40" s="55">
        <v>0</v>
      </c>
      <c r="D40" s="56">
        <v>0</v>
      </c>
      <c r="E40" s="57">
        <v>0</v>
      </c>
    </row>
    <row r="41" spans="1:6" x14ac:dyDescent="0.25">
      <c r="A41" s="152" t="s">
        <v>69</v>
      </c>
      <c r="B41" s="153"/>
      <c r="C41" s="154">
        <v>0</v>
      </c>
      <c r="D41" s="155">
        <v>0</v>
      </c>
      <c r="E41" s="156">
        <v>0</v>
      </c>
    </row>
    <row r="42" spans="1:6" ht="15.75" thickBot="1" x14ac:dyDescent="0.3">
      <c r="A42" s="148" t="s">
        <v>30</v>
      </c>
      <c r="B42" s="149"/>
      <c r="C42" s="150">
        <v>43</v>
      </c>
      <c r="D42" s="151">
        <v>0</v>
      </c>
      <c r="E42" s="157">
        <v>0</v>
      </c>
    </row>
    <row r="43" spans="1:6" ht="15.75" thickBot="1" x14ac:dyDescent="0.3">
      <c r="A43" s="137" t="s">
        <v>20</v>
      </c>
      <c r="B43" s="120"/>
      <c r="C43" s="37">
        <f>SUM(C29:C33)</f>
        <v>26253</v>
      </c>
      <c r="D43" s="58">
        <f>D33+D29</f>
        <v>29411</v>
      </c>
      <c r="E43" s="59">
        <f>E33+E29</f>
        <v>32390</v>
      </c>
    </row>
    <row r="44" spans="1:6" ht="15.75" thickBot="1" x14ac:dyDescent="0.3">
      <c r="A44" s="138" t="s">
        <v>21</v>
      </c>
      <c r="B44" s="60"/>
      <c r="C44" s="61">
        <f>SUM(C29:C33)</f>
        <v>26253</v>
      </c>
      <c r="D44" s="61">
        <f>SUM(D29:D33)</f>
        <v>31611</v>
      </c>
      <c r="E44" s="101">
        <f>E29+E30+E31+E32+E33</f>
        <v>34590</v>
      </c>
    </row>
    <row r="45" spans="1:6" ht="15.75" thickBot="1" x14ac:dyDescent="0.3">
      <c r="A45" s="139" t="s">
        <v>22</v>
      </c>
      <c r="B45" s="62"/>
      <c r="C45" s="63">
        <f>C44-C26</f>
        <v>0</v>
      </c>
      <c r="D45" s="64">
        <f>SUM(D44-D26)</f>
        <v>0</v>
      </c>
      <c r="E45" s="65">
        <f>E44-E26</f>
        <v>0</v>
      </c>
    </row>
    <row r="46" spans="1:6" ht="15.75" thickBot="1" x14ac:dyDescent="0.3">
      <c r="A46" s="66"/>
      <c r="B46" s="67"/>
      <c r="C46" s="68"/>
      <c r="D46" s="67"/>
      <c r="E46" s="69"/>
    </row>
    <row r="47" spans="1:6" ht="15.75" thickBot="1" x14ac:dyDescent="0.3">
      <c r="A47" s="142" t="s">
        <v>23</v>
      </c>
      <c r="B47" s="167">
        <v>18</v>
      </c>
      <c r="C47" s="168"/>
      <c r="D47" s="70">
        <v>28</v>
      </c>
      <c r="E47" s="70">
        <v>28</v>
      </c>
    </row>
    <row r="48" spans="1:6" ht="15.75" thickBot="1" x14ac:dyDescent="0.3">
      <c r="A48" s="71" t="s">
        <v>24</v>
      </c>
      <c r="B48" s="72"/>
      <c r="E48" s="159" t="s">
        <v>115</v>
      </c>
      <c r="F48" s="158"/>
    </row>
    <row r="49" spans="1:6" ht="15.75" thickBot="1" x14ac:dyDescent="0.3">
      <c r="A49" s="73" t="s">
        <v>25</v>
      </c>
      <c r="B49" s="143"/>
      <c r="C49" s="74">
        <v>4361</v>
      </c>
      <c r="D49" s="75">
        <v>79241</v>
      </c>
      <c r="E49" s="75">
        <v>97829</v>
      </c>
    </row>
    <row r="50" spans="1:6" ht="15.75" thickBot="1" x14ac:dyDescent="0.3"/>
    <row r="51" spans="1:6" ht="15.75" thickBot="1" x14ac:dyDescent="0.3">
      <c r="A51" s="105" t="s">
        <v>26</v>
      </c>
      <c r="B51" s="106"/>
      <c r="C51" s="107" t="s">
        <v>98</v>
      </c>
      <c r="D51" s="107" t="s">
        <v>99</v>
      </c>
      <c r="E51" s="107" t="s">
        <v>114</v>
      </c>
    </row>
    <row r="52" spans="1:6" ht="15.75" thickBot="1" x14ac:dyDescent="0.3">
      <c r="A52" s="102" t="s">
        <v>27</v>
      </c>
      <c r="B52" s="103"/>
      <c r="C52" s="104">
        <v>12927</v>
      </c>
      <c r="D52" s="104">
        <v>6684</v>
      </c>
      <c r="E52" s="104">
        <v>6684</v>
      </c>
    </row>
    <row r="53" spans="1:6" x14ac:dyDescent="0.25">
      <c r="A53" s="76" t="s">
        <v>28</v>
      </c>
      <c r="B53" s="77"/>
      <c r="C53" s="78">
        <f>SUM(C54:C56)</f>
        <v>86198</v>
      </c>
      <c r="D53" s="78">
        <f>SUM(D54:D56)</f>
        <v>45757</v>
      </c>
      <c r="E53" s="78">
        <f>SUM(E54:E56)</f>
        <v>104786</v>
      </c>
    </row>
    <row r="54" spans="1:6" x14ac:dyDescent="0.25">
      <c r="A54" s="79" t="s">
        <v>29</v>
      </c>
      <c r="B54" s="80"/>
      <c r="C54" s="81">
        <v>7000</v>
      </c>
      <c r="D54" s="81">
        <v>7000</v>
      </c>
      <c r="E54" s="81">
        <v>7000</v>
      </c>
    </row>
    <row r="55" spans="1:6" x14ac:dyDescent="0.25">
      <c r="A55" s="82" t="s">
        <v>30</v>
      </c>
      <c r="B55" s="83"/>
      <c r="C55" s="84">
        <v>-43</v>
      </c>
      <c r="D55" s="84">
        <v>-43</v>
      </c>
      <c r="E55" s="84">
        <v>-43</v>
      </c>
    </row>
    <row r="56" spans="1:6" x14ac:dyDescent="0.25">
      <c r="A56" s="85" t="s">
        <v>31</v>
      </c>
      <c r="B56" s="86"/>
      <c r="C56" s="87">
        <v>79241</v>
      </c>
      <c r="D56" s="87">
        <v>38800</v>
      </c>
      <c r="E56" s="87">
        <v>97829</v>
      </c>
    </row>
    <row r="57" spans="1:6" x14ac:dyDescent="0.25">
      <c r="A57" s="88" t="s">
        <v>32</v>
      </c>
      <c r="B57" s="83"/>
      <c r="C57" s="89">
        <f>SUM(C58:C115)</f>
        <v>92441</v>
      </c>
      <c r="D57" s="89">
        <f>SUM(D58:D115)</f>
        <v>51715</v>
      </c>
      <c r="E57" s="89">
        <f>SUM(E58:E115)</f>
        <v>110744</v>
      </c>
    </row>
    <row r="58" spans="1:6" s="147" customFormat="1" x14ac:dyDescent="0.25">
      <c r="A58" s="145" t="s">
        <v>71</v>
      </c>
      <c r="B58" s="146"/>
      <c r="C58" s="84">
        <v>451</v>
      </c>
      <c r="D58" s="84">
        <v>0</v>
      </c>
      <c r="E58" s="174">
        <v>78</v>
      </c>
      <c r="F58" s="173"/>
    </row>
    <row r="59" spans="1:6" s="147" customFormat="1" x14ac:dyDescent="0.25">
      <c r="A59" s="145" t="s">
        <v>72</v>
      </c>
      <c r="B59" s="146"/>
      <c r="C59" s="84">
        <v>420</v>
      </c>
      <c r="D59" s="84">
        <v>0</v>
      </c>
      <c r="E59" s="174">
        <v>131</v>
      </c>
      <c r="F59" s="173"/>
    </row>
    <row r="60" spans="1:6" s="147" customFormat="1" x14ac:dyDescent="0.25">
      <c r="A60" s="145" t="s">
        <v>73</v>
      </c>
      <c r="B60" s="146"/>
      <c r="C60" s="84">
        <v>277</v>
      </c>
      <c r="D60" s="84">
        <v>0</v>
      </c>
      <c r="E60" s="174">
        <v>232</v>
      </c>
      <c r="F60" s="173"/>
    </row>
    <row r="61" spans="1:6" x14ac:dyDescent="0.25">
      <c r="A61" s="82" t="s">
        <v>41</v>
      </c>
      <c r="B61" s="83"/>
      <c r="C61" s="89">
        <v>10566</v>
      </c>
      <c r="D61" s="89">
        <v>0</v>
      </c>
      <c r="E61" s="160">
        <v>2049</v>
      </c>
      <c r="F61" s="173"/>
    </row>
    <row r="62" spans="1:6" x14ac:dyDescent="0.25">
      <c r="A62" s="82" t="s">
        <v>49</v>
      </c>
      <c r="B62" s="83"/>
      <c r="C62" s="89">
        <v>1195</v>
      </c>
      <c r="D62" s="89">
        <v>2000</v>
      </c>
      <c r="E62" s="160">
        <v>3143</v>
      </c>
      <c r="F62" s="173"/>
    </row>
    <row r="63" spans="1:6" x14ac:dyDescent="0.25">
      <c r="A63" s="82" t="s">
        <v>42</v>
      </c>
      <c r="B63" s="83"/>
      <c r="C63" s="89">
        <v>850</v>
      </c>
      <c r="D63" s="89">
        <v>850</v>
      </c>
      <c r="E63" s="160">
        <v>1700</v>
      </c>
      <c r="F63" s="173"/>
    </row>
    <row r="64" spans="1:6" x14ac:dyDescent="0.25">
      <c r="A64" s="82" t="s">
        <v>43</v>
      </c>
      <c r="B64" s="83"/>
      <c r="C64" s="89">
        <v>15534</v>
      </c>
      <c r="D64" s="89">
        <v>10000</v>
      </c>
      <c r="E64" s="160">
        <v>25509</v>
      </c>
      <c r="F64" s="173"/>
    </row>
    <row r="65" spans="1:6" x14ac:dyDescent="0.25">
      <c r="A65" s="82" t="s">
        <v>44</v>
      </c>
      <c r="B65" s="83"/>
      <c r="C65" s="89">
        <v>2553</v>
      </c>
      <c r="D65" s="89">
        <v>0</v>
      </c>
      <c r="E65" s="160">
        <v>1005</v>
      </c>
      <c r="F65" s="173"/>
    </row>
    <row r="66" spans="1:6" x14ac:dyDescent="0.25">
      <c r="A66" s="82" t="s">
        <v>45</v>
      </c>
      <c r="B66" s="83"/>
      <c r="C66" s="89">
        <v>1000</v>
      </c>
      <c r="D66" s="89">
        <v>2000</v>
      </c>
      <c r="E66" s="160">
        <v>2385</v>
      </c>
      <c r="F66" s="173"/>
    </row>
    <row r="67" spans="1:6" x14ac:dyDescent="0.25">
      <c r="A67" s="82" t="s">
        <v>54</v>
      </c>
      <c r="B67" s="83"/>
      <c r="C67" s="89">
        <v>1500</v>
      </c>
      <c r="D67" s="89">
        <v>0</v>
      </c>
      <c r="E67" s="89">
        <v>0</v>
      </c>
    </row>
    <row r="68" spans="1:6" x14ac:dyDescent="0.25">
      <c r="A68" s="82" t="s">
        <v>34</v>
      </c>
      <c r="B68" s="83"/>
      <c r="C68" s="89">
        <v>500</v>
      </c>
      <c r="D68" s="89">
        <v>1000</v>
      </c>
      <c r="E68" s="89">
        <v>1000</v>
      </c>
    </row>
    <row r="69" spans="1:6" x14ac:dyDescent="0.25">
      <c r="A69" s="82" t="s">
        <v>35</v>
      </c>
      <c r="B69" s="83"/>
      <c r="C69" s="89">
        <v>1200</v>
      </c>
      <c r="D69" s="89">
        <v>0</v>
      </c>
      <c r="E69" s="160">
        <v>1022</v>
      </c>
      <c r="F69" s="173"/>
    </row>
    <row r="70" spans="1:6" x14ac:dyDescent="0.25">
      <c r="A70" s="82" t="s">
        <v>46</v>
      </c>
      <c r="B70" s="83"/>
      <c r="C70" s="89">
        <v>550</v>
      </c>
      <c r="D70" s="89">
        <v>0</v>
      </c>
      <c r="E70" s="160">
        <v>550</v>
      </c>
      <c r="F70" s="173"/>
    </row>
    <row r="71" spans="1:6" x14ac:dyDescent="0.25">
      <c r="A71" s="82" t="s">
        <v>33</v>
      </c>
      <c r="B71" s="83"/>
      <c r="C71" s="89">
        <v>650</v>
      </c>
      <c r="D71" s="89">
        <v>0</v>
      </c>
      <c r="E71" s="160">
        <v>194</v>
      </c>
      <c r="F71" s="172"/>
    </row>
    <row r="72" spans="1:6" x14ac:dyDescent="0.25">
      <c r="A72" s="82" t="s">
        <v>83</v>
      </c>
      <c r="B72" s="83"/>
      <c r="C72" s="89">
        <v>250</v>
      </c>
      <c r="D72" s="89">
        <v>0</v>
      </c>
      <c r="E72" s="89">
        <v>0</v>
      </c>
    </row>
    <row r="73" spans="1:6" x14ac:dyDescent="0.25">
      <c r="A73" s="82" t="s">
        <v>84</v>
      </c>
      <c r="B73" s="83"/>
      <c r="C73" s="89">
        <v>350</v>
      </c>
      <c r="D73" s="89">
        <v>0</v>
      </c>
      <c r="E73" s="89">
        <v>0</v>
      </c>
    </row>
    <row r="74" spans="1:6" x14ac:dyDescent="0.25">
      <c r="A74" s="82" t="s">
        <v>85</v>
      </c>
      <c r="B74" s="83"/>
      <c r="C74" s="89">
        <v>0</v>
      </c>
      <c r="D74" s="89">
        <v>1500</v>
      </c>
      <c r="E74" s="89">
        <v>1500</v>
      </c>
    </row>
    <row r="75" spans="1:6" x14ac:dyDescent="0.25">
      <c r="A75" s="82" t="s">
        <v>86</v>
      </c>
      <c r="B75" s="83"/>
      <c r="C75" s="89">
        <v>500</v>
      </c>
      <c r="D75" s="89">
        <v>0</v>
      </c>
      <c r="E75" s="89">
        <v>0</v>
      </c>
    </row>
    <row r="76" spans="1:6" x14ac:dyDescent="0.25">
      <c r="A76" s="82" t="s">
        <v>47</v>
      </c>
      <c r="B76" s="83"/>
      <c r="C76" s="89">
        <v>0</v>
      </c>
      <c r="D76" s="89">
        <v>1000</v>
      </c>
      <c r="E76" s="89">
        <v>1000</v>
      </c>
    </row>
    <row r="77" spans="1:6" x14ac:dyDescent="0.25">
      <c r="A77" s="82" t="s">
        <v>87</v>
      </c>
      <c r="B77" s="83"/>
      <c r="C77" s="89">
        <v>200</v>
      </c>
      <c r="D77" s="89">
        <v>0</v>
      </c>
      <c r="E77" s="160">
        <v>200</v>
      </c>
    </row>
    <row r="78" spans="1:6" x14ac:dyDescent="0.25">
      <c r="A78" s="82" t="s">
        <v>88</v>
      </c>
      <c r="B78" s="83"/>
      <c r="C78" s="89">
        <v>750</v>
      </c>
      <c r="D78" s="89">
        <v>750</v>
      </c>
      <c r="E78" s="160">
        <v>1500</v>
      </c>
      <c r="F78" s="172"/>
    </row>
    <row r="79" spans="1:6" x14ac:dyDescent="0.25">
      <c r="A79" s="82" t="s">
        <v>50</v>
      </c>
      <c r="B79" s="83"/>
      <c r="C79" s="89">
        <v>0</v>
      </c>
      <c r="D79" s="89">
        <v>2300</v>
      </c>
      <c r="E79" s="89">
        <v>2300</v>
      </c>
    </row>
    <row r="80" spans="1:6" x14ac:dyDescent="0.25">
      <c r="A80" s="82" t="s">
        <v>89</v>
      </c>
      <c r="B80" s="83"/>
      <c r="C80" s="89">
        <v>2500</v>
      </c>
      <c r="D80" s="89">
        <v>0</v>
      </c>
      <c r="E80" s="160">
        <v>2262</v>
      </c>
    </row>
    <row r="81" spans="1:6" x14ac:dyDescent="0.25">
      <c r="A81" s="82" t="s">
        <v>51</v>
      </c>
      <c r="B81" s="83"/>
      <c r="C81" s="89">
        <v>2500</v>
      </c>
      <c r="D81" s="89">
        <v>500</v>
      </c>
      <c r="E81" s="160">
        <v>3000</v>
      </c>
      <c r="F81" s="172"/>
    </row>
    <row r="82" spans="1:6" x14ac:dyDescent="0.25">
      <c r="A82" s="82" t="s">
        <v>52</v>
      </c>
      <c r="B82" s="83"/>
      <c r="C82" s="89">
        <v>200</v>
      </c>
      <c r="D82" s="89">
        <v>200</v>
      </c>
      <c r="E82" s="160">
        <v>400</v>
      </c>
      <c r="F82" s="172"/>
    </row>
    <row r="83" spans="1:6" x14ac:dyDescent="0.25">
      <c r="A83" s="82" t="s">
        <v>53</v>
      </c>
      <c r="B83" s="83"/>
      <c r="C83" s="89">
        <v>400</v>
      </c>
      <c r="D83" s="89">
        <v>0</v>
      </c>
      <c r="E83" s="89">
        <v>0</v>
      </c>
    </row>
    <row r="84" spans="1:6" x14ac:dyDescent="0.25">
      <c r="A84" s="82" t="s">
        <v>90</v>
      </c>
      <c r="B84" s="83"/>
      <c r="C84" s="89">
        <v>100</v>
      </c>
      <c r="D84" s="89">
        <v>0</v>
      </c>
      <c r="E84" s="89">
        <v>0</v>
      </c>
    </row>
    <row r="85" spans="1:6" x14ac:dyDescent="0.25">
      <c r="A85" s="82" t="s">
        <v>91</v>
      </c>
      <c r="B85" s="83"/>
      <c r="C85" s="89">
        <v>500</v>
      </c>
      <c r="D85" s="89">
        <v>0</v>
      </c>
      <c r="E85" s="160">
        <v>500</v>
      </c>
      <c r="F85" s="172"/>
    </row>
    <row r="86" spans="1:6" x14ac:dyDescent="0.25">
      <c r="A86" s="82" t="s">
        <v>78</v>
      </c>
      <c r="B86" s="83"/>
      <c r="C86" s="89">
        <v>3238</v>
      </c>
      <c r="D86" s="89">
        <v>0</v>
      </c>
      <c r="E86" s="160">
        <v>1861</v>
      </c>
      <c r="F86" s="172"/>
    </row>
    <row r="87" spans="1:6" x14ac:dyDescent="0.25">
      <c r="A87" s="82" t="s">
        <v>74</v>
      </c>
      <c r="B87" s="83"/>
      <c r="C87" s="89">
        <v>1200</v>
      </c>
      <c r="D87" s="89">
        <v>0</v>
      </c>
      <c r="E87" s="160">
        <v>1200</v>
      </c>
      <c r="F87" s="172"/>
    </row>
    <row r="88" spans="1:6" x14ac:dyDescent="0.25">
      <c r="A88" s="82" t="s">
        <v>75</v>
      </c>
      <c r="B88" s="83"/>
      <c r="C88" s="89">
        <v>400</v>
      </c>
      <c r="D88" s="89">
        <v>0</v>
      </c>
      <c r="E88" s="160">
        <v>400</v>
      </c>
      <c r="F88" s="172"/>
    </row>
    <row r="89" spans="1:6" x14ac:dyDescent="0.25">
      <c r="A89" s="82" t="s">
        <v>76</v>
      </c>
      <c r="B89" s="83"/>
      <c r="C89" s="89">
        <v>17000</v>
      </c>
      <c r="D89" s="89">
        <v>0</v>
      </c>
      <c r="E89" s="160">
        <v>14241</v>
      </c>
      <c r="F89" s="172"/>
    </row>
    <row r="90" spans="1:6" x14ac:dyDescent="0.25">
      <c r="A90" s="82" t="s">
        <v>77</v>
      </c>
      <c r="B90" s="83"/>
      <c r="C90" s="89">
        <v>1500</v>
      </c>
      <c r="D90" s="89">
        <v>0</v>
      </c>
      <c r="E90" s="160">
        <v>1500</v>
      </c>
      <c r="F90" s="172"/>
    </row>
    <row r="91" spans="1:6" x14ac:dyDescent="0.25">
      <c r="A91" s="82" t="s">
        <v>79</v>
      </c>
      <c r="B91" s="83"/>
      <c r="C91" s="89">
        <v>600</v>
      </c>
      <c r="D91" s="89">
        <v>150</v>
      </c>
      <c r="E91" s="160">
        <v>592</v>
      </c>
      <c r="F91" s="172"/>
    </row>
    <row r="92" spans="1:6" x14ac:dyDescent="0.25">
      <c r="A92" s="82" t="s">
        <v>80</v>
      </c>
      <c r="B92" s="83"/>
      <c r="C92" s="89">
        <v>475</v>
      </c>
      <c r="D92" s="89">
        <v>0</v>
      </c>
      <c r="E92" s="160">
        <v>475</v>
      </c>
      <c r="F92" s="172"/>
    </row>
    <row r="93" spans="1:6" x14ac:dyDescent="0.25">
      <c r="A93" s="82" t="s">
        <v>81</v>
      </c>
      <c r="B93" s="83"/>
      <c r="C93" s="89">
        <v>3368</v>
      </c>
      <c r="D93" s="89">
        <v>0</v>
      </c>
      <c r="E93" s="160">
        <v>2992</v>
      </c>
      <c r="F93" s="172"/>
    </row>
    <row r="94" spans="1:6" x14ac:dyDescent="0.25">
      <c r="A94" s="82" t="s">
        <v>92</v>
      </c>
      <c r="B94" s="83"/>
      <c r="C94" s="89">
        <v>500</v>
      </c>
      <c r="D94" s="89">
        <v>500</v>
      </c>
      <c r="E94" s="160">
        <v>1000</v>
      </c>
      <c r="F94" s="172"/>
    </row>
    <row r="95" spans="1:6" x14ac:dyDescent="0.25">
      <c r="A95" s="82" t="s">
        <v>93</v>
      </c>
      <c r="B95" s="83"/>
      <c r="C95" s="89">
        <v>1305</v>
      </c>
      <c r="D95" s="89">
        <v>1000</v>
      </c>
      <c r="E95" s="160">
        <v>1002</v>
      </c>
      <c r="F95" s="172"/>
    </row>
    <row r="96" spans="1:6" x14ac:dyDescent="0.25">
      <c r="A96" s="82" t="s">
        <v>94</v>
      </c>
      <c r="B96" s="83"/>
      <c r="C96" s="89">
        <v>2500</v>
      </c>
      <c r="D96" s="89">
        <v>0</v>
      </c>
      <c r="E96" s="160">
        <v>0</v>
      </c>
    </row>
    <row r="97" spans="1:6" x14ac:dyDescent="0.25">
      <c r="A97" s="82" t="s">
        <v>95</v>
      </c>
      <c r="B97" s="83"/>
      <c r="C97" s="89">
        <v>1100</v>
      </c>
      <c r="D97" s="89">
        <v>1300</v>
      </c>
      <c r="E97" s="160">
        <v>2400</v>
      </c>
      <c r="F97" s="172"/>
    </row>
    <row r="98" spans="1:6" x14ac:dyDescent="0.25">
      <c r="A98" s="82" t="s">
        <v>82</v>
      </c>
      <c r="B98" s="83"/>
      <c r="C98" s="89">
        <v>3719</v>
      </c>
      <c r="D98" s="89">
        <v>10000</v>
      </c>
      <c r="E98" s="160">
        <v>12239</v>
      </c>
      <c r="F98" s="172"/>
    </row>
    <row r="99" spans="1:6" x14ac:dyDescent="0.25">
      <c r="A99" s="82" t="s">
        <v>100</v>
      </c>
      <c r="B99" s="83"/>
      <c r="C99" s="89">
        <v>2500</v>
      </c>
      <c r="D99" s="89">
        <v>3500</v>
      </c>
      <c r="E99" s="160">
        <v>6000</v>
      </c>
      <c r="F99" s="172"/>
    </row>
    <row r="100" spans="1:6" x14ac:dyDescent="0.25">
      <c r="A100" s="82" t="s">
        <v>101</v>
      </c>
      <c r="B100" s="83"/>
      <c r="C100" s="89">
        <v>0</v>
      </c>
      <c r="D100" s="89">
        <v>500</v>
      </c>
      <c r="E100" s="89">
        <v>500</v>
      </c>
    </row>
    <row r="101" spans="1:6" x14ac:dyDescent="0.25">
      <c r="A101" s="82" t="s">
        <v>102</v>
      </c>
      <c r="B101" s="83"/>
      <c r="C101" s="89">
        <v>0</v>
      </c>
      <c r="D101" s="89">
        <v>180</v>
      </c>
      <c r="E101" s="89">
        <v>180</v>
      </c>
    </row>
    <row r="102" spans="1:6" x14ac:dyDescent="0.25">
      <c r="A102" s="82" t="s">
        <v>103</v>
      </c>
      <c r="B102" s="83"/>
      <c r="C102" s="89">
        <v>0</v>
      </c>
      <c r="D102" s="89">
        <v>200</v>
      </c>
      <c r="E102" s="89">
        <v>200</v>
      </c>
    </row>
    <row r="103" spans="1:6" x14ac:dyDescent="0.25">
      <c r="A103" s="82" t="s">
        <v>104</v>
      </c>
      <c r="B103" s="83"/>
      <c r="C103" s="89">
        <v>0</v>
      </c>
      <c r="D103" s="89">
        <v>100</v>
      </c>
      <c r="E103" s="89">
        <v>100</v>
      </c>
    </row>
    <row r="104" spans="1:6" x14ac:dyDescent="0.25">
      <c r="A104" s="82" t="s">
        <v>105</v>
      </c>
      <c r="B104" s="83"/>
      <c r="C104" s="89">
        <v>0</v>
      </c>
      <c r="D104" s="89">
        <v>500</v>
      </c>
      <c r="E104" s="89">
        <v>500</v>
      </c>
    </row>
    <row r="105" spans="1:6" x14ac:dyDescent="0.25">
      <c r="A105" s="82" t="s">
        <v>106</v>
      </c>
      <c r="B105" s="83"/>
      <c r="C105" s="89">
        <v>0</v>
      </c>
      <c r="D105" s="89">
        <v>70</v>
      </c>
      <c r="E105" s="89">
        <v>70</v>
      </c>
    </row>
    <row r="106" spans="1:6" x14ac:dyDescent="0.25">
      <c r="A106" s="82" t="s">
        <v>107</v>
      </c>
      <c r="B106" s="83"/>
      <c r="C106" s="89">
        <v>0</v>
      </c>
      <c r="D106" s="89">
        <v>300</v>
      </c>
      <c r="E106" s="89">
        <v>300</v>
      </c>
    </row>
    <row r="107" spans="1:6" x14ac:dyDescent="0.25">
      <c r="A107" s="82" t="s">
        <v>108</v>
      </c>
      <c r="B107" s="83"/>
      <c r="C107" s="89">
        <v>0</v>
      </c>
      <c r="D107" s="89">
        <v>350</v>
      </c>
      <c r="E107" s="89">
        <v>350</v>
      </c>
    </row>
    <row r="108" spans="1:6" x14ac:dyDescent="0.25">
      <c r="A108" s="82" t="s">
        <v>109</v>
      </c>
      <c r="B108" s="83"/>
      <c r="C108" s="89">
        <v>0</v>
      </c>
      <c r="D108" s="89">
        <v>450</v>
      </c>
      <c r="E108" s="89">
        <v>450</v>
      </c>
    </row>
    <row r="109" spans="1:6" x14ac:dyDescent="0.25">
      <c r="A109" s="82" t="s">
        <v>110</v>
      </c>
      <c r="B109" s="83"/>
      <c r="C109" s="89">
        <v>0</v>
      </c>
      <c r="D109" s="89">
        <v>150</v>
      </c>
      <c r="E109" s="89">
        <v>150</v>
      </c>
    </row>
    <row r="110" spans="1:6" x14ac:dyDescent="0.25">
      <c r="A110" s="82" t="s">
        <v>111</v>
      </c>
      <c r="B110" s="83"/>
      <c r="C110" s="89">
        <v>0</v>
      </c>
      <c r="D110" s="89">
        <v>175</v>
      </c>
      <c r="E110" s="89">
        <v>175</v>
      </c>
    </row>
    <row r="111" spans="1:6" x14ac:dyDescent="0.25">
      <c r="A111" s="82" t="s">
        <v>112</v>
      </c>
      <c r="B111" s="83"/>
      <c r="C111" s="89">
        <v>0</v>
      </c>
      <c r="D111" s="89">
        <v>300</v>
      </c>
      <c r="E111" s="89">
        <v>300</v>
      </c>
    </row>
    <row r="112" spans="1:6" x14ac:dyDescent="0.25">
      <c r="A112" s="82" t="s">
        <v>116</v>
      </c>
      <c r="B112" s="83"/>
      <c r="C112" s="89">
        <v>320</v>
      </c>
      <c r="D112" s="89">
        <v>0</v>
      </c>
      <c r="E112" s="160">
        <v>9</v>
      </c>
      <c r="F112" s="172"/>
    </row>
    <row r="113" spans="1:6" x14ac:dyDescent="0.25">
      <c r="A113" s="82" t="s">
        <v>117</v>
      </c>
      <c r="B113" s="83"/>
      <c r="C113" s="89">
        <v>220</v>
      </c>
      <c r="D113" s="89">
        <v>0</v>
      </c>
      <c r="E113" s="160">
        <v>8</v>
      </c>
      <c r="F113" s="172"/>
    </row>
    <row r="114" spans="1:6" x14ac:dyDescent="0.25">
      <c r="A114" s="90" t="s">
        <v>36</v>
      </c>
      <c r="B114" s="97"/>
      <c r="C114" s="98">
        <v>0</v>
      </c>
      <c r="D114" s="98">
        <v>2890</v>
      </c>
      <c r="E114" s="98">
        <v>2890</v>
      </c>
    </row>
    <row r="115" spans="1:6" ht="15.75" thickBot="1" x14ac:dyDescent="0.3">
      <c r="A115" s="93" t="s">
        <v>37</v>
      </c>
      <c r="B115" s="91"/>
      <c r="C115" s="92">
        <v>7000</v>
      </c>
      <c r="D115" s="92">
        <v>7000</v>
      </c>
      <c r="E115" s="92">
        <v>7000</v>
      </c>
    </row>
    <row r="116" spans="1:6" ht="15.75" thickBot="1" x14ac:dyDescent="0.3">
      <c r="A116" s="96" t="s">
        <v>38</v>
      </c>
      <c r="B116" s="94"/>
      <c r="C116" s="95">
        <f>SUM(C52,C53-C57)</f>
        <v>6684</v>
      </c>
      <c r="D116" s="95">
        <f>SUM(D52,D53-D57)</f>
        <v>726</v>
      </c>
      <c r="E116" s="95">
        <f>SUM(E52,E53-E57)</f>
        <v>726</v>
      </c>
    </row>
  </sheetData>
  <mergeCells count="5">
    <mergeCell ref="A1:E1"/>
    <mergeCell ref="A3:E3"/>
    <mergeCell ref="C5:D5"/>
    <mergeCell ref="B47:C47"/>
    <mergeCell ref="A15:A1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02-SPLZaK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2025-01-02T08:27:00Z</cp:lastPrinted>
  <dcterms:created xsi:type="dcterms:W3CDTF">2019-10-09T13:51:45Z</dcterms:created>
  <dcterms:modified xsi:type="dcterms:W3CDTF">2025-01-02T09:37:08Z</dcterms:modified>
</cp:coreProperties>
</file>