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8.xml" ContentType="application/vnd.ms-excel.person+xml"/>
  <Override PartName="/xl/persons/person12.xml" ContentType="application/vnd.ms-excel.person+xml"/>
  <Override PartName="/xl/persons/person3.xml" ContentType="application/vnd.ms-excel.person+xml"/>
  <Override PartName="/xl/persons/person7.xml" ContentType="application/vnd.ms-excel.person+xml"/>
  <Override PartName="/xl/persons/person13.xml" ContentType="application/vnd.ms-excel.person+xml"/>
  <Override PartName="/xl/persons/person2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Rozpočty\2026\rozpočty\01 - MZSS\"/>
    </mc:Choice>
  </mc:AlternateContent>
  <bookViews>
    <workbookView xWindow="0" yWindow="0" windowWidth="28800" windowHeight="12300" tabRatio="1000"/>
  </bookViews>
  <sheets>
    <sheet name="PO" sheetId="2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2" l="1"/>
  <c r="D32" i="22"/>
  <c r="C32" i="22"/>
  <c r="C58" i="22" l="1"/>
  <c r="C44" i="22" l="1"/>
  <c r="D58" i="22"/>
  <c r="D53" i="22" l="1"/>
  <c r="C53" i="22"/>
  <c r="C66" i="22" l="1"/>
  <c r="D66" i="22"/>
  <c r="E44" i="22"/>
  <c r="D44" i="22"/>
  <c r="C43" i="22"/>
  <c r="E13" i="22"/>
  <c r="E25" i="22" s="1"/>
  <c r="D13" i="22"/>
  <c r="D25" i="22" s="1"/>
  <c r="C13" i="22"/>
  <c r="C25" i="22" s="1"/>
  <c r="D45" i="22" l="1"/>
  <c r="C45" i="22"/>
  <c r="D43" i="22"/>
  <c r="E45" i="22"/>
  <c r="E43" i="22"/>
</calcChain>
</file>

<file path=xl/sharedStrings.xml><?xml version="1.0" encoding="utf-8"?>
<sst xmlns="http://schemas.openxmlformats.org/spreadsheetml/2006/main" count="65" uniqueCount="65">
  <si>
    <t>skutečnost</t>
  </si>
  <si>
    <t>očekávaná skut.</t>
  </si>
  <si>
    <t>NÁKLADY ORGANIZACE</t>
  </si>
  <si>
    <t>Mzdové náklady - mzdové nákl. (521/1)</t>
  </si>
  <si>
    <t>Zákonné  soc. a zdrav. pojištění (524)</t>
  </si>
  <si>
    <t>Zákonné sociální náklady (FKSP - 527)</t>
  </si>
  <si>
    <t>Jiné sociální náklady (528)</t>
  </si>
  <si>
    <t>OSOBNÍ NÁKLADY CELKEM</t>
  </si>
  <si>
    <t>Energie</t>
  </si>
  <si>
    <t>Aktivace oběžného majetku (507)</t>
  </si>
  <si>
    <t>Změna stavu zásob vlastní výroby (508)</t>
  </si>
  <si>
    <t xml:space="preserve">  Náklady celkem</t>
  </si>
  <si>
    <t>VÝNOSY ORGANIZACE</t>
  </si>
  <si>
    <t>Úřad práce</t>
  </si>
  <si>
    <t>Výnosy bez příspěvku</t>
  </si>
  <si>
    <t>z toho:</t>
  </si>
  <si>
    <t xml:space="preserve">Nekrytí FI </t>
  </si>
  <si>
    <t>Výnosy vč. Příspěvku</t>
  </si>
  <si>
    <t xml:space="preserve">  Výnosy celkem</t>
  </si>
  <si>
    <t>Výsledek hospodaření</t>
  </si>
  <si>
    <t>Investiční příspěvek města</t>
  </si>
  <si>
    <t>Použití fondu investic v tis. Kč</t>
  </si>
  <si>
    <t>počáteční stav</t>
  </si>
  <si>
    <t>příjmy - celkem</t>
  </si>
  <si>
    <t>odpisy</t>
  </si>
  <si>
    <t>transferový podíl</t>
  </si>
  <si>
    <t>investiční příspěvek města na</t>
  </si>
  <si>
    <t>výdaje - celkem</t>
  </si>
  <si>
    <t>opravy a údržba</t>
  </si>
  <si>
    <t>nekrytí fondu</t>
  </si>
  <si>
    <t>konečný stav</t>
  </si>
  <si>
    <t xml:space="preserve">Neinvestiční transfer z KK, SR, EU </t>
  </si>
  <si>
    <t>Spotřeba TU a TUV</t>
  </si>
  <si>
    <t>Spotřeba el.energie</t>
  </si>
  <si>
    <t>Spotřeba plynu</t>
  </si>
  <si>
    <t>Vodné a stočné</t>
  </si>
  <si>
    <t>Účelově vázané finanční prostředky podléhající vyúčtování</t>
  </si>
  <si>
    <t>Spotřeba materiálu - 501</t>
  </si>
  <si>
    <t>Opravy a údržba - 511</t>
  </si>
  <si>
    <t>Odpisy - 551</t>
  </si>
  <si>
    <t>Ostatní náklady - 5xx</t>
  </si>
  <si>
    <t>Ostatní služby - 518</t>
  </si>
  <si>
    <t>Tržby z prodeje služeb - 602</t>
  </si>
  <si>
    <t>Jiné ostatní výnosy - 6xx</t>
  </si>
  <si>
    <t>Použití FI na opravy a údržbu - 648</t>
  </si>
  <si>
    <t>Použití fondu odměn - 648</t>
  </si>
  <si>
    <t>Použití rezervního fondu - 648</t>
  </si>
  <si>
    <t>Provozní příspěvek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</si>
  <si>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</si>
  <si>
    <t xml:space="preserve">                            - ost. osob. nákl. (521/2)</t>
  </si>
  <si>
    <t>oček. skut. 2025</t>
  </si>
  <si>
    <t>plán 2026</t>
  </si>
  <si>
    <t>Rozpočet na rok 2026</t>
  </si>
  <si>
    <t>IČO: 477 01 277</t>
  </si>
  <si>
    <t>Tržby z pronájmu a ost. (603,609,641,649,662)</t>
  </si>
  <si>
    <t>Tržby z prodeje zboží (604)</t>
  </si>
  <si>
    <t>Transferový podíl</t>
  </si>
  <si>
    <t>investiční dotace z MMR</t>
  </si>
  <si>
    <t>kam.systém Severní, Sedlecká, Východní + EPS</t>
  </si>
  <si>
    <t>společenská místnost + terasa Východní</t>
  </si>
  <si>
    <t>nákup automobilů</t>
  </si>
  <si>
    <t>gastro, prádelenské</t>
  </si>
  <si>
    <t>ostatvní investiční náklady</t>
  </si>
  <si>
    <t>Městské zařízení sociálních služeb, příspěvková organizace</t>
  </si>
  <si>
    <t>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</si>
</sst>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Calibri"/>
      <family val="2"/>
      <charset val="238"/>
    </font>
    <font>
      <sz val="9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21" fillId="0" borderId="0"/>
  </cellStyleXfs>
  <cellXfs count="16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3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3" fontId="10" fillId="0" borderId="11" xfId="0" applyNumberFormat="1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3" fontId="10" fillId="0" borderId="14" xfId="0" applyNumberFormat="1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0" fontId="10" fillId="0" borderId="18" xfId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3" fontId="11" fillId="0" borderId="20" xfId="0" applyNumberFormat="1" applyFont="1" applyBorder="1" applyAlignment="1">
      <alignment vertical="center"/>
    </xf>
    <xf numFmtId="0" fontId="12" fillId="2" borderId="1" xfId="1" applyFont="1" applyFill="1" applyBorder="1" applyAlignment="1">
      <alignment vertical="center"/>
    </xf>
    <xf numFmtId="3" fontId="7" fillId="2" borderId="21" xfId="0" applyNumberFormat="1" applyFont="1" applyFill="1" applyBorder="1" applyAlignment="1">
      <alignment vertical="center"/>
    </xf>
    <xf numFmtId="3" fontId="7" fillId="2" borderId="22" xfId="0" applyNumberFormat="1" applyFont="1" applyFill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13" fillId="3" borderId="23" xfId="0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10" fillId="4" borderId="13" xfId="1" applyFont="1" applyFill="1" applyBorder="1"/>
    <xf numFmtId="3" fontId="10" fillId="4" borderId="14" xfId="0" applyNumberFormat="1" applyFont="1" applyFill="1" applyBorder="1" applyAlignment="1">
      <alignment vertical="center"/>
    </xf>
    <xf numFmtId="3" fontId="4" fillId="4" borderId="16" xfId="0" applyNumberFormat="1" applyFont="1" applyFill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12" fillId="2" borderId="11" xfId="0" applyNumberFormat="1" applyFont="1" applyFill="1" applyBorder="1" applyAlignment="1">
      <alignment vertical="center"/>
    </xf>
    <xf numFmtId="3" fontId="7" fillId="2" borderId="12" xfId="0" applyNumberFormat="1" applyFont="1" applyFill="1" applyBorder="1" applyAlignment="1">
      <alignment vertical="center"/>
    </xf>
    <xf numFmtId="3" fontId="12" fillId="3" borderId="14" xfId="0" applyNumberFormat="1" applyFont="1" applyFill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15" fillId="0" borderId="13" xfId="0" applyFont="1" applyBorder="1" applyAlignment="1">
      <alignment horizontal="left" vertical="center"/>
    </xf>
    <xf numFmtId="0" fontId="16" fillId="5" borderId="27" xfId="0" applyFont="1" applyFill="1" applyBorder="1" applyAlignment="1">
      <alignment horizontal="left" vertical="center"/>
    </xf>
    <xf numFmtId="0" fontId="16" fillId="5" borderId="26" xfId="0" applyFont="1" applyFill="1" applyBorder="1" applyAlignment="1">
      <alignment horizontal="left" vertical="center"/>
    </xf>
    <xf numFmtId="3" fontId="13" fillId="0" borderId="14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3" fontId="13" fillId="6" borderId="14" xfId="0" applyNumberFormat="1" applyFont="1" applyFill="1" applyBorder="1" applyAlignment="1">
      <alignment vertical="center"/>
    </xf>
    <xf numFmtId="3" fontId="4" fillId="6" borderId="28" xfId="0" applyNumberFormat="1" applyFont="1" applyFill="1" applyBorder="1" applyAlignment="1">
      <alignment vertical="center"/>
    </xf>
    <xf numFmtId="3" fontId="13" fillId="3" borderId="24" xfId="0" applyNumberFormat="1" applyFont="1" applyFill="1" applyBorder="1" applyAlignment="1">
      <alignment vertical="center"/>
    </xf>
    <xf numFmtId="3" fontId="4" fillId="3" borderId="28" xfId="0" applyNumberFormat="1" applyFont="1" applyFill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8" fillId="3" borderId="21" xfId="0" applyNumberFormat="1" applyFont="1" applyFill="1" applyBorder="1" applyAlignment="1">
      <alignment vertical="center"/>
    </xf>
    <xf numFmtId="3" fontId="7" fillId="7" borderId="3" xfId="0" applyNumberFormat="1" applyFont="1" applyFill="1" applyBorder="1" applyAlignment="1">
      <alignment vertical="center"/>
    </xf>
    <xf numFmtId="3" fontId="8" fillId="7" borderId="21" xfId="0" applyNumberFormat="1" applyFont="1" applyFill="1" applyBorder="1" applyAlignment="1">
      <alignment vertical="center"/>
    </xf>
    <xf numFmtId="3" fontId="7" fillId="7" borderId="22" xfId="0" applyNumberFormat="1" applyFont="1" applyFill="1" applyBorder="1" applyAlignment="1">
      <alignment vertical="center"/>
    </xf>
    <xf numFmtId="3" fontId="7" fillId="7" borderId="3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vertical="top"/>
    </xf>
    <xf numFmtId="3" fontId="10" fillId="0" borderId="0" xfId="1" applyNumberFormat="1" applyFont="1"/>
    <xf numFmtId="0" fontId="12" fillId="8" borderId="1" xfId="1" applyFont="1" applyFill="1" applyBorder="1" applyAlignment="1">
      <alignment vertical="center"/>
    </xf>
    <xf numFmtId="3" fontId="12" fillId="8" borderId="21" xfId="0" applyNumberFormat="1" applyFont="1" applyFill="1" applyBorder="1" applyAlignment="1">
      <alignment vertical="center"/>
    </xf>
    <xf numFmtId="3" fontId="12" fillId="8" borderId="22" xfId="0" applyNumberFormat="1" applyFont="1" applyFill="1" applyBorder="1" applyAlignment="1">
      <alignment vertical="center"/>
    </xf>
    <xf numFmtId="0" fontId="15" fillId="3" borderId="32" xfId="0" applyFont="1" applyFill="1" applyBorder="1" applyAlignment="1">
      <alignment vertical="center"/>
    </xf>
    <xf numFmtId="0" fontId="15" fillId="3" borderId="33" xfId="0" applyFont="1" applyFill="1" applyBorder="1" applyAlignment="1">
      <alignment vertical="center"/>
    </xf>
    <xf numFmtId="3" fontId="15" fillId="3" borderId="34" xfId="0" applyNumberFormat="1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left" vertical="center" indent="1"/>
    </xf>
    <xf numFmtId="0" fontId="11" fillId="4" borderId="27" xfId="0" applyFont="1" applyFill="1" applyBorder="1" applyAlignment="1">
      <alignment vertical="center"/>
    </xf>
    <xf numFmtId="3" fontId="11" fillId="4" borderId="16" xfId="0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left" vertical="center" indent="1"/>
    </xf>
    <xf numFmtId="0" fontId="20" fillId="3" borderId="27" xfId="0" applyFont="1" applyFill="1" applyBorder="1" applyAlignment="1">
      <alignment vertical="center"/>
    </xf>
    <xf numFmtId="3" fontId="11" fillId="3" borderId="16" xfId="0" applyNumberFormat="1" applyFont="1" applyFill="1" applyBorder="1" applyAlignment="1">
      <alignment horizontal="right" vertical="center"/>
    </xf>
    <xf numFmtId="0" fontId="11" fillId="8" borderId="13" xfId="0" applyFont="1" applyFill="1" applyBorder="1" applyAlignment="1">
      <alignment horizontal="left" vertical="center" indent="1"/>
    </xf>
    <xf numFmtId="0" fontId="11" fillId="8" borderId="27" xfId="0" applyFont="1" applyFill="1" applyBorder="1" applyAlignment="1">
      <alignment vertical="center"/>
    </xf>
    <xf numFmtId="3" fontId="11" fillId="8" borderId="16" xfId="0" applyNumberFormat="1" applyFont="1" applyFill="1" applyBorder="1" applyAlignment="1">
      <alignment horizontal="right" vertical="center"/>
    </xf>
    <xf numFmtId="0" fontId="20" fillId="3" borderId="13" xfId="0" applyFont="1" applyFill="1" applyBorder="1" applyAlignment="1">
      <alignment vertical="center"/>
    </xf>
    <xf numFmtId="3" fontId="15" fillId="3" borderId="16" xfId="0" applyNumberFormat="1" applyFont="1" applyFill="1" applyBorder="1" applyAlignment="1">
      <alignment horizontal="right" vertical="center"/>
    </xf>
    <xf numFmtId="0" fontId="4" fillId="9" borderId="13" xfId="0" applyFont="1" applyFill="1" applyBorder="1" applyAlignment="1">
      <alignment horizontal="left" vertical="center" indent="1"/>
    </xf>
    <xf numFmtId="0" fontId="4" fillId="6" borderId="15" xfId="0" applyFont="1" applyFill="1" applyBorder="1" applyAlignment="1">
      <alignment vertical="center"/>
    </xf>
    <xf numFmtId="3" fontId="4" fillId="6" borderId="17" xfId="0" applyNumberFormat="1" applyFont="1" applyFill="1" applyBorder="1" applyAlignment="1">
      <alignment horizontal="right" vertical="center"/>
    </xf>
    <xf numFmtId="0" fontId="4" fillId="6" borderId="18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vertical="center"/>
    </xf>
    <xf numFmtId="3" fontId="8" fillId="0" borderId="22" xfId="0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4" fillId="9" borderId="27" xfId="0" applyFont="1" applyFill="1" applyBorder="1" applyAlignment="1">
      <alignment vertical="center"/>
    </xf>
    <xf numFmtId="3" fontId="4" fillId="9" borderId="16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8" fillId="3" borderId="22" xfId="0" applyNumberFormat="1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3" fontId="7" fillId="0" borderId="9" xfId="0" applyNumberFormat="1" applyFont="1" applyBorder="1" applyAlignment="1">
      <alignment horizontal="right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3" fontId="4" fillId="3" borderId="42" xfId="0" applyNumberFormat="1" applyFont="1" applyFill="1" applyBorder="1"/>
    <xf numFmtId="3" fontId="4" fillId="3" borderId="39" xfId="0" applyNumberFormat="1" applyFont="1" applyFill="1" applyBorder="1"/>
    <xf numFmtId="3" fontId="4" fillId="3" borderId="43" xfId="0" applyNumberFormat="1" applyFont="1" applyFill="1" applyBorder="1"/>
    <xf numFmtId="3" fontId="7" fillId="2" borderId="31" xfId="0" applyNumberFormat="1" applyFont="1" applyFill="1" applyBorder="1" applyAlignment="1">
      <alignment vertical="center"/>
    </xf>
    <xf numFmtId="3" fontId="13" fillId="0" borderId="42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3" fontId="13" fillId="0" borderId="39" xfId="0" applyNumberFormat="1" applyFont="1" applyBorder="1" applyAlignment="1">
      <alignment vertical="center"/>
    </xf>
    <xf numFmtId="3" fontId="13" fillId="4" borderId="39" xfId="0" applyNumberFormat="1" applyFont="1" applyFill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3" fontId="12" fillId="2" borderId="44" xfId="0" applyNumberFormat="1" applyFont="1" applyFill="1" applyBorder="1" applyAlignment="1">
      <alignment vertical="center"/>
    </xf>
    <xf numFmtId="3" fontId="7" fillId="2" borderId="34" xfId="0" applyNumberFormat="1" applyFont="1" applyFill="1" applyBorder="1" applyAlignment="1">
      <alignment vertical="center"/>
    </xf>
    <xf numFmtId="3" fontId="7" fillId="2" borderId="45" xfId="0" applyNumberFormat="1" applyFont="1" applyFill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3" fontId="7" fillId="0" borderId="39" xfId="0" applyNumberFormat="1" applyFont="1" applyBorder="1" applyAlignment="1">
      <alignment vertical="center"/>
    </xf>
    <xf numFmtId="3" fontId="4" fillId="0" borderId="39" xfId="0" applyNumberFormat="1" applyFont="1" applyBorder="1"/>
    <xf numFmtId="3" fontId="4" fillId="6" borderId="38" xfId="0" applyNumberFormat="1" applyFont="1" applyFill="1" applyBorder="1" applyAlignment="1">
      <alignment vertical="center"/>
    </xf>
    <xf numFmtId="3" fontId="4" fillId="3" borderId="38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0" fillId="0" borderId="13" xfId="0" applyFont="1" applyBorder="1" applyAlignment="1">
      <alignment horizontal="left" vertical="center"/>
    </xf>
    <xf numFmtId="0" fontId="10" fillId="6" borderId="13" xfId="1" applyFont="1" applyFill="1" applyBorder="1" applyAlignment="1">
      <alignment vertical="center"/>
    </xf>
    <xf numFmtId="0" fontId="10" fillId="3" borderId="18" xfId="1" applyFont="1" applyFill="1" applyBorder="1" applyAlignment="1">
      <alignment vertical="center"/>
    </xf>
    <xf numFmtId="0" fontId="5" fillId="0" borderId="1" xfId="1" applyFont="1" applyBorder="1"/>
    <xf numFmtId="0" fontId="5" fillId="0" borderId="1" xfId="1" applyFont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3" fontId="12" fillId="2" borderId="42" xfId="0" applyNumberFormat="1" applyFont="1" applyFill="1" applyBorder="1" applyAlignment="1">
      <alignment vertical="center"/>
    </xf>
    <xf numFmtId="3" fontId="12" fillId="2" borderId="39" xfId="0" applyNumberFormat="1" applyFont="1" applyFill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/>
    </xf>
    <xf numFmtId="0" fontId="10" fillId="2" borderId="1" xfId="1" applyFont="1" applyFill="1" applyBorder="1" applyAlignment="1">
      <alignment vertical="center"/>
    </xf>
    <xf numFmtId="3" fontId="12" fillId="8" borderId="31" xfId="0" applyNumberFormat="1" applyFont="1" applyFill="1" applyBorder="1" applyAlignment="1">
      <alignment vertical="center"/>
    </xf>
    <xf numFmtId="0" fontId="16" fillId="0" borderId="27" xfId="0" applyFont="1" applyBorder="1" applyAlignment="1">
      <alignment horizontal="left" vertical="center"/>
    </xf>
    <xf numFmtId="3" fontId="15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0" fillId="0" borderId="46" xfId="0" applyBorder="1"/>
    <xf numFmtId="0" fontId="16" fillId="5" borderId="23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/>
    </xf>
    <xf numFmtId="3" fontId="10" fillId="2" borderId="21" xfId="1" applyNumberFormat="1" applyFont="1" applyFill="1" applyBorder="1" applyAlignment="1">
      <alignment horizontal="center" vertical="center"/>
    </xf>
    <xf numFmtId="3" fontId="0" fillId="0" borderId="0" xfId="0" applyNumberFormat="1"/>
    <xf numFmtId="4" fontId="10" fillId="2" borderId="22" xfId="1" applyNumberFormat="1" applyFont="1" applyFill="1" applyBorder="1" applyAlignment="1">
      <alignment horizontal="center" vertical="center"/>
    </xf>
    <xf numFmtId="3" fontId="4" fillId="0" borderId="17" xfId="0" applyNumberFormat="1" applyFont="1" applyBorder="1" applyAlignment="1">
      <alignment vertical="center"/>
    </xf>
    <xf numFmtId="0" fontId="10" fillId="0" borderId="18" xfId="1" applyFont="1" applyFill="1" applyBorder="1" applyAlignment="1">
      <alignment vertical="center"/>
    </xf>
    <xf numFmtId="3" fontId="4" fillId="0" borderId="38" xfId="0" applyNumberFormat="1" applyFont="1" applyFill="1" applyBorder="1" applyAlignment="1">
      <alignment vertical="center"/>
    </xf>
    <xf numFmtId="3" fontId="13" fillId="0" borderId="24" xfId="0" applyNumberFormat="1" applyFont="1" applyFill="1" applyBorder="1" applyAlignment="1">
      <alignment vertical="center"/>
    </xf>
    <xf numFmtId="3" fontId="4" fillId="0" borderId="28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4" fillId="0" borderId="2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3" Type="http://schemas.openxmlformats.org/officeDocument/2006/relationships/styles" Target="styles.xml"/><Relationship Id="rId21" Type="http://schemas.microsoft.com/office/2017/10/relationships/person" Target="persons/person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20" Type="http://schemas.microsoft.com/office/2017/10/relationships/person" Target="persons/person12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19" Type="http://schemas.microsoft.com/office/2017/10/relationships/person" Target="persons/person13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8"/>
  <sheetViews>
    <sheetView tabSelected="1" zoomScaleNormal="100" workbookViewId="0">
      <selection activeCell="E7" sqref="E7"/>
    </sheetView>
  </sheetViews>
  <sheetFormatPr defaultRowHeight="15" x14ac:dyDescent="0.25"/>
  <cols>
    <col min="1" max="1" width="41.42578125" customWidth="1"/>
    <col min="2" max="2" width="16.140625" bestFit="1" customWidth="1"/>
    <col min="3" max="3" width="13.7109375" customWidth="1"/>
    <col min="4" max="5" width="13.140625" customWidth="1"/>
  </cols>
  <sheetData>
    <row r="1" spans="1:10" ht="19.5" thickBot="1" x14ac:dyDescent="0.3">
      <c r="A1" s="153" t="s">
        <v>52</v>
      </c>
      <c r="B1" s="154"/>
      <c r="C1" s="154"/>
      <c r="D1" s="154"/>
      <c r="E1" s="155"/>
    </row>
    <row r="2" spans="1:10" ht="15.75" thickBot="1" x14ac:dyDescent="0.3">
      <c r="A2" s="1"/>
      <c r="B2" s="1"/>
    </row>
    <row r="3" spans="1:10" ht="16.5" thickBot="1" x14ac:dyDescent="0.3">
      <c r="A3" s="156" t="s">
        <v>63</v>
      </c>
      <c r="B3" s="157"/>
      <c r="C3" s="157"/>
      <c r="D3" s="157"/>
      <c r="E3" s="155"/>
    </row>
    <row r="4" spans="1:10" x14ac:dyDescent="0.25">
      <c r="A4" s="2" t="s">
        <v>53</v>
      </c>
      <c r="B4" s="3"/>
    </row>
    <row r="5" spans="1:10" ht="15" customHeight="1" thickBot="1" x14ac:dyDescent="0.3">
      <c r="A5" s="4"/>
      <c r="B5" s="9"/>
      <c r="C5" s="158"/>
      <c r="D5" s="158"/>
      <c r="E5" s="5"/>
      <c r="H5" s="3"/>
      <c r="I5" s="1"/>
    </row>
    <row r="6" spans="1:10" ht="15" customHeight="1" x14ac:dyDescent="0.25">
      <c r="A6" s="4"/>
      <c r="B6" s="98"/>
      <c r="C6" s="6" t="s">
        <v>0</v>
      </c>
      <c r="D6" s="7" t="s">
        <v>1</v>
      </c>
      <c r="E6" s="7" t="s">
        <v>64</v>
      </c>
      <c r="H6" s="90"/>
      <c r="I6" s="89"/>
      <c r="J6" s="89"/>
    </row>
    <row r="7" spans="1:10" ht="15.75" thickBot="1" x14ac:dyDescent="0.3">
      <c r="A7" s="8" t="s">
        <v>2</v>
      </c>
      <c r="B7" s="99"/>
      <c r="C7" s="10">
        <v>2024</v>
      </c>
      <c r="D7" s="11">
        <v>2025</v>
      </c>
      <c r="E7" s="11">
        <v>2026</v>
      </c>
    </row>
    <row r="8" spans="1:10" x14ac:dyDescent="0.25">
      <c r="A8" s="12" t="s">
        <v>3</v>
      </c>
      <c r="B8" s="101"/>
      <c r="C8" s="13">
        <v>50065000</v>
      </c>
      <c r="D8" s="14">
        <v>51581000</v>
      </c>
      <c r="E8" s="14">
        <v>52592000</v>
      </c>
    </row>
    <row r="9" spans="1:10" x14ac:dyDescent="0.25">
      <c r="A9" s="15" t="s">
        <v>49</v>
      </c>
      <c r="B9" s="102"/>
      <c r="C9" s="16">
        <v>1116000</v>
      </c>
      <c r="D9" s="17">
        <v>1700000</v>
      </c>
      <c r="E9" s="17">
        <v>1700000</v>
      </c>
      <c r="H9" s="4"/>
      <c r="I9" s="4"/>
      <c r="J9" s="4"/>
    </row>
    <row r="10" spans="1:10" x14ac:dyDescent="0.25">
      <c r="A10" s="15" t="s">
        <v>4</v>
      </c>
      <c r="B10" s="102"/>
      <c r="C10" s="16">
        <v>17124000</v>
      </c>
      <c r="D10" s="17">
        <v>17986000</v>
      </c>
      <c r="E10" s="17">
        <v>18335000</v>
      </c>
    </row>
    <row r="11" spans="1:10" x14ac:dyDescent="0.25">
      <c r="A11" s="15" t="s">
        <v>5</v>
      </c>
      <c r="B11" s="102"/>
      <c r="C11" s="16">
        <v>897000</v>
      </c>
      <c r="D11" s="17">
        <v>1000000</v>
      </c>
      <c r="E11" s="17">
        <v>1000000</v>
      </c>
    </row>
    <row r="12" spans="1:10" ht="15.75" thickBot="1" x14ac:dyDescent="0.3">
      <c r="A12" s="18" t="s">
        <v>6</v>
      </c>
      <c r="B12" s="103"/>
      <c r="C12" s="19">
        <v>212000</v>
      </c>
      <c r="D12" s="20">
        <v>270000</v>
      </c>
      <c r="E12" s="20">
        <v>270000</v>
      </c>
    </row>
    <row r="13" spans="1:10" ht="15.75" thickBot="1" x14ac:dyDescent="0.3">
      <c r="A13" s="21" t="s">
        <v>7</v>
      </c>
      <c r="B13" s="104"/>
      <c r="C13" s="22">
        <f>SUM(C8:C12)</f>
        <v>69414000</v>
      </c>
      <c r="D13" s="23">
        <f>SUM(D8:D12)</f>
        <v>72537000</v>
      </c>
      <c r="E13" s="23">
        <f>SUM(E8:E12)</f>
        <v>73897000</v>
      </c>
    </row>
    <row r="14" spans="1:10" x14ac:dyDescent="0.25">
      <c r="A14" s="106" t="s">
        <v>37</v>
      </c>
      <c r="B14" s="105"/>
      <c r="C14" s="13">
        <v>12904000</v>
      </c>
      <c r="D14" s="24">
        <v>13700000</v>
      </c>
      <c r="E14" s="24">
        <v>13500000</v>
      </c>
    </row>
    <row r="15" spans="1:10" x14ac:dyDescent="0.25">
      <c r="A15" s="159" t="s">
        <v>8</v>
      </c>
      <c r="B15" s="25" t="s">
        <v>32</v>
      </c>
      <c r="C15" s="16">
        <v>198000</v>
      </c>
      <c r="D15" s="26">
        <v>1350000</v>
      </c>
      <c r="E15" s="26">
        <v>1375000</v>
      </c>
    </row>
    <row r="16" spans="1:10" x14ac:dyDescent="0.25">
      <c r="A16" s="160"/>
      <c r="B16" s="25" t="s">
        <v>33</v>
      </c>
      <c r="C16" s="16">
        <v>2085000</v>
      </c>
      <c r="D16" s="26">
        <v>2250000</v>
      </c>
      <c r="E16" s="26">
        <v>2300000</v>
      </c>
    </row>
    <row r="17" spans="1:7" x14ac:dyDescent="0.25">
      <c r="A17" s="160"/>
      <c r="B17" s="25" t="s">
        <v>34</v>
      </c>
      <c r="C17" s="16">
        <v>1941000</v>
      </c>
      <c r="D17" s="26">
        <v>2500000</v>
      </c>
      <c r="E17" s="26">
        <v>2500000</v>
      </c>
    </row>
    <row r="18" spans="1:7" x14ac:dyDescent="0.25">
      <c r="A18" s="161"/>
      <c r="B18" s="25" t="s">
        <v>35</v>
      </c>
      <c r="C18" s="16">
        <v>736000</v>
      </c>
      <c r="D18" s="26">
        <v>850000</v>
      </c>
      <c r="E18" s="26">
        <v>850000</v>
      </c>
    </row>
    <row r="19" spans="1:7" x14ac:dyDescent="0.25">
      <c r="A19" s="100" t="s">
        <v>38</v>
      </c>
      <c r="B19" s="107"/>
      <c r="C19" s="16">
        <v>5527000</v>
      </c>
      <c r="D19" s="26">
        <v>7900000</v>
      </c>
      <c r="E19" s="26">
        <v>8790000</v>
      </c>
    </row>
    <row r="20" spans="1:7" x14ac:dyDescent="0.25">
      <c r="A20" s="27" t="s">
        <v>39</v>
      </c>
      <c r="B20" s="108"/>
      <c r="C20" s="28">
        <v>3829000</v>
      </c>
      <c r="D20" s="29">
        <v>4000000</v>
      </c>
      <c r="E20" s="29">
        <v>4000000</v>
      </c>
    </row>
    <row r="21" spans="1:7" x14ac:dyDescent="0.25">
      <c r="A21" s="15" t="s">
        <v>40</v>
      </c>
      <c r="B21" s="107"/>
      <c r="C21" s="16">
        <v>6662000</v>
      </c>
      <c r="D21" s="26">
        <v>5500000</v>
      </c>
      <c r="E21" s="26">
        <v>5400000</v>
      </c>
    </row>
    <row r="22" spans="1:7" hidden="1" x14ac:dyDescent="0.25">
      <c r="A22" s="15" t="s">
        <v>9</v>
      </c>
      <c r="B22" s="107"/>
      <c r="C22" s="16"/>
      <c r="D22" s="26"/>
      <c r="E22" s="26"/>
    </row>
    <row r="23" spans="1:7" hidden="1" x14ac:dyDescent="0.25">
      <c r="A23" s="15" t="s">
        <v>10</v>
      </c>
      <c r="B23" s="107"/>
      <c r="C23" s="16"/>
      <c r="D23" s="26"/>
      <c r="E23" s="26"/>
    </row>
    <row r="24" spans="1:7" ht="15.75" thickBot="1" x14ac:dyDescent="0.3">
      <c r="A24" s="18" t="s">
        <v>41</v>
      </c>
      <c r="B24" s="109"/>
      <c r="C24" s="19">
        <v>4038000</v>
      </c>
      <c r="D24" s="30">
        <v>4100000</v>
      </c>
      <c r="E24" s="148">
        <v>4000000</v>
      </c>
    </row>
    <row r="25" spans="1:7" ht="15.75" thickBot="1" x14ac:dyDescent="0.3">
      <c r="A25" s="111" t="s">
        <v>11</v>
      </c>
      <c r="B25" s="110"/>
      <c r="C25" s="31">
        <f>SUM(C13:C24)</f>
        <v>107334000</v>
      </c>
      <c r="D25" s="32">
        <f>SUM(D13:D24)</f>
        <v>114687000</v>
      </c>
      <c r="E25" s="32">
        <f>SUM(E13:E24)</f>
        <v>116612000</v>
      </c>
    </row>
    <row r="26" spans="1:7" x14ac:dyDescent="0.25">
      <c r="A26" s="4"/>
    </row>
    <row r="27" spans="1:7" ht="15.75" thickBot="1" x14ac:dyDescent="0.3">
      <c r="A27" s="8" t="s">
        <v>12</v>
      </c>
      <c r="B27" s="33"/>
    </row>
    <row r="28" spans="1:7" x14ac:dyDescent="0.25">
      <c r="A28" s="120" t="s">
        <v>47</v>
      </c>
      <c r="B28" s="130"/>
      <c r="C28" s="34">
        <v>3750000</v>
      </c>
      <c r="D28" s="35">
        <v>9290000</v>
      </c>
      <c r="E28" s="35">
        <v>42572000</v>
      </c>
      <c r="G28" s="146"/>
    </row>
    <row r="29" spans="1:7" x14ac:dyDescent="0.25">
      <c r="A29" s="121" t="s">
        <v>36</v>
      </c>
      <c r="B29" s="131"/>
      <c r="C29" s="112">
        <v>4742000</v>
      </c>
      <c r="D29" s="113">
        <v>7025000</v>
      </c>
      <c r="E29" s="114">
        <v>7025000</v>
      </c>
    </row>
    <row r="30" spans="1:7" x14ac:dyDescent="0.25">
      <c r="A30" s="122" t="s">
        <v>31</v>
      </c>
      <c r="B30" s="115"/>
      <c r="C30" s="36">
        <v>34331000</v>
      </c>
      <c r="D30" s="37">
        <v>33292000</v>
      </c>
      <c r="E30" s="38">
        <v>0</v>
      </c>
    </row>
    <row r="31" spans="1:7" x14ac:dyDescent="0.25">
      <c r="A31" s="122" t="s">
        <v>13</v>
      </c>
      <c r="B31" s="116"/>
      <c r="C31" s="36">
        <v>0</v>
      </c>
      <c r="D31" s="37">
        <v>0</v>
      </c>
      <c r="E31" s="38">
        <v>0</v>
      </c>
    </row>
    <row r="32" spans="1:7" x14ac:dyDescent="0.25">
      <c r="A32" s="123" t="s">
        <v>14</v>
      </c>
      <c r="B32" s="116"/>
      <c r="C32" s="39">
        <f>SUM(C34:C42)</f>
        <v>65764000</v>
      </c>
      <c r="D32" s="37">
        <f>SUM(D33:D42)</f>
        <v>65080000</v>
      </c>
      <c r="E32" s="37">
        <f>SUM(E34:E42)</f>
        <v>67015000</v>
      </c>
    </row>
    <row r="33" spans="1:8" x14ac:dyDescent="0.25">
      <c r="A33" s="40" t="s">
        <v>15</v>
      </c>
      <c r="B33" s="138"/>
      <c r="C33" s="143"/>
      <c r="D33" s="41"/>
      <c r="E33" s="42"/>
      <c r="H33" s="146"/>
    </row>
    <row r="34" spans="1:8" x14ac:dyDescent="0.25">
      <c r="A34" s="15" t="s">
        <v>42</v>
      </c>
      <c r="B34" s="117"/>
      <c r="C34" s="43">
        <v>54405000</v>
      </c>
      <c r="D34" s="44">
        <v>53275000</v>
      </c>
      <c r="E34" s="44">
        <v>53960000</v>
      </c>
    </row>
    <row r="35" spans="1:8" x14ac:dyDescent="0.25">
      <c r="A35" s="15" t="s">
        <v>54</v>
      </c>
      <c r="B35" s="117"/>
      <c r="C35" s="43">
        <v>3627000</v>
      </c>
      <c r="D35" s="44">
        <v>3600000</v>
      </c>
      <c r="E35" s="44">
        <v>3800000</v>
      </c>
    </row>
    <row r="36" spans="1:8" x14ac:dyDescent="0.25">
      <c r="A36" s="15" t="s">
        <v>55</v>
      </c>
      <c r="B36" s="117"/>
      <c r="C36" s="43">
        <v>1150000</v>
      </c>
      <c r="D36" s="44">
        <v>1250000</v>
      </c>
      <c r="E36" s="44">
        <v>1300000</v>
      </c>
    </row>
    <row r="37" spans="1:8" x14ac:dyDescent="0.25">
      <c r="A37" s="15" t="s">
        <v>43</v>
      </c>
      <c r="B37" s="117"/>
      <c r="C37" s="43">
        <v>0</v>
      </c>
      <c r="D37" s="44">
        <v>0</v>
      </c>
      <c r="E37" s="44">
        <v>0</v>
      </c>
    </row>
    <row r="38" spans="1:8" x14ac:dyDescent="0.25">
      <c r="A38" s="124" t="s">
        <v>44</v>
      </c>
      <c r="B38" s="117"/>
      <c r="C38" s="43">
        <v>3252000</v>
      </c>
      <c r="D38" s="44">
        <v>6100000</v>
      </c>
      <c r="E38" s="44">
        <v>7100000</v>
      </c>
    </row>
    <row r="39" spans="1:8" x14ac:dyDescent="0.25">
      <c r="A39" s="125" t="s">
        <v>16</v>
      </c>
      <c r="B39" s="118"/>
      <c r="C39" s="45">
        <v>0</v>
      </c>
      <c r="D39" s="46">
        <v>0</v>
      </c>
      <c r="E39" s="46">
        <v>0</v>
      </c>
    </row>
    <row r="40" spans="1:8" x14ac:dyDescent="0.25">
      <c r="A40" s="149" t="s">
        <v>56</v>
      </c>
      <c r="B40" s="150"/>
      <c r="C40" s="151">
        <v>800000</v>
      </c>
      <c r="D40" s="152">
        <v>855000</v>
      </c>
      <c r="E40" s="152">
        <v>855000</v>
      </c>
    </row>
    <row r="41" spans="1:8" x14ac:dyDescent="0.25">
      <c r="A41" s="126" t="s">
        <v>45</v>
      </c>
      <c r="B41" s="119"/>
      <c r="C41" s="47">
        <v>0</v>
      </c>
      <c r="D41" s="48">
        <v>0</v>
      </c>
      <c r="E41" s="48">
        <v>0</v>
      </c>
    </row>
    <row r="42" spans="1:8" ht="15.75" thickBot="1" x14ac:dyDescent="0.3">
      <c r="A42" s="126" t="s">
        <v>46</v>
      </c>
      <c r="B42" s="119"/>
      <c r="C42" s="47">
        <v>2530000</v>
      </c>
      <c r="D42" s="48">
        <v>0</v>
      </c>
      <c r="E42" s="48">
        <v>0</v>
      </c>
    </row>
    <row r="43" spans="1:8" ht="15.75" thickBot="1" x14ac:dyDescent="0.3">
      <c r="A43" s="127" t="s">
        <v>17</v>
      </c>
      <c r="B43" s="110"/>
      <c r="C43" s="31">
        <f>C32+C28</f>
        <v>69514000</v>
      </c>
      <c r="D43" s="49">
        <f>D32+D28</f>
        <v>74370000</v>
      </c>
      <c r="E43" s="50">
        <f>E32+E28</f>
        <v>109587000</v>
      </c>
    </row>
    <row r="44" spans="1:8" ht="15.75" thickBot="1" x14ac:dyDescent="0.3">
      <c r="A44" s="128" t="s">
        <v>18</v>
      </c>
      <c r="B44" s="51"/>
      <c r="C44" s="52">
        <f>C28+C29+C30+C31+C32</f>
        <v>108587000</v>
      </c>
      <c r="D44" s="52">
        <f>SUM(D28:D32)</f>
        <v>114687000</v>
      </c>
      <c r="E44" s="91">
        <f>E28+E29+E30+E31+E32</f>
        <v>116612000</v>
      </c>
    </row>
    <row r="45" spans="1:8" ht="15.75" thickBot="1" x14ac:dyDescent="0.3">
      <c r="A45" s="129" t="s">
        <v>19</v>
      </c>
      <c r="B45" s="53"/>
      <c r="C45" s="54">
        <f>C44-C25</f>
        <v>1253000</v>
      </c>
      <c r="D45" s="55">
        <f>SUM(D44-D25)</f>
        <v>0</v>
      </c>
      <c r="E45" s="56">
        <f>E44-E25</f>
        <v>0</v>
      </c>
    </row>
    <row r="46" spans="1:8" ht="15.75" thickBot="1" x14ac:dyDescent="0.3">
      <c r="A46" s="57"/>
      <c r="B46" s="58"/>
      <c r="C46" s="59"/>
      <c r="D46" s="58"/>
      <c r="E46" s="60"/>
    </row>
    <row r="47" spans="1:8" ht="15.75" thickBot="1" x14ac:dyDescent="0.3">
      <c r="A47" s="136" t="s">
        <v>48</v>
      </c>
      <c r="B47" s="144"/>
      <c r="C47" s="145">
        <v>118.75</v>
      </c>
      <c r="D47" s="147">
        <v>122.25</v>
      </c>
      <c r="E47" s="147">
        <v>125.45</v>
      </c>
    </row>
    <row r="48" spans="1:8" ht="15.75" thickBot="1" x14ac:dyDescent="0.3">
      <c r="A48" s="61"/>
      <c r="B48" s="62"/>
    </row>
    <row r="49" spans="1:5" ht="15.75" thickBot="1" x14ac:dyDescent="0.3">
      <c r="A49" s="63" t="s">
        <v>20</v>
      </c>
      <c r="B49" s="137"/>
      <c r="C49" s="64">
        <v>0</v>
      </c>
      <c r="D49" s="65">
        <v>0</v>
      </c>
      <c r="E49" s="65">
        <v>0</v>
      </c>
    </row>
    <row r="50" spans="1:5" ht="15.75" thickBot="1" x14ac:dyDescent="0.3"/>
    <row r="51" spans="1:5" ht="15.75" thickBot="1" x14ac:dyDescent="0.3">
      <c r="A51" s="95" t="s">
        <v>21</v>
      </c>
      <c r="B51" s="96"/>
      <c r="C51" s="97" t="s">
        <v>50</v>
      </c>
      <c r="D51" s="97" t="s">
        <v>51</v>
      </c>
      <c r="E51" s="133"/>
    </row>
    <row r="52" spans="1:5" ht="15.75" thickBot="1" x14ac:dyDescent="0.3">
      <c r="A52" s="92" t="s">
        <v>22</v>
      </c>
      <c r="B52" s="93"/>
      <c r="C52" s="94">
        <v>12157000</v>
      </c>
      <c r="D52" s="94">
        <v>8507000</v>
      </c>
      <c r="E52" s="132"/>
    </row>
    <row r="53" spans="1:5" x14ac:dyDescent="0.25">
      <c r="A53" s="66" t="s">
        <v>23</v>
      </c>
      <c r="B53" s="67"/>
      <c r="C53" s="68">
        <f>SUM(C54:C57)</f>
        <v>9940000</v>
      </c>
      <c r="D53" s="68">
        <f>SUM(D54:D57)</f>
        <v>10950000</v>
      </c>
      <c r="E53" s="134"/>
    </row>
    <row r="54" spans="1:5" x14ac:dyDescent="0.25">
      <c r="A54" s="69" t="s">
        <v>24</v>
      </c>
      <c r="B54" s="70"/>
      <c r="C54" s="71">
        <v>4000000</v>
      </c>
      <c r="D54" s="71">
        <v>4000000</v>
      </c>
      <c r="E54" s="135"/>
    </row>
    <row r="55" spans="1:5" x14ac:dyDescent="0.25">
      <c r="A55" s="72" t="s">
        <v>25</v>
      </c>
      <c r="B55" s="73"/>
      <c r="C55" s="74">
        <v>0</v>
      </c>
      <c r="D55" s="74">
        <v>0</v>
      </c>
      <c r="E55" s="135"/>
    </row>
    <row r="56" spans="1:5" x14ac:dyDescent="0.25">
      <c r="A56" s="72" t="s">
        <v>57</v>
      </c>
      <c r="B56" s="73"/>
      <c r="C56" s="74">
        <v>5940000</v>
      </c>
      <c r="D56" s="74">
        <v>6950000</v>
      </c>
      <c r="E56" s="135"/>
    </row>
    <row r="57" spans="1:5" x14ac:dyDescent="0.25">
      <c r="A57" s="75" t="s">
        <v>26</v>
      </c>
      <c r="B57" s="76"/>
      <c r="C57" s="77">
        <v>0</v>
      </c>
      <c r="D57" s="77">
        <v>0</v>
      </c>
      <c r="E57" s="135"/>
    </row>
    <row r="58" spans="1:5" x14ac:dyDescent="0.25">
      <c r="A58" s="78" t="s">
        <v>27</v>
      </c>
      <c r="B58" s="73"/>
      <c r="C58" s="79">
        <f>SUM(C59:C65)</f>
        <v>13590000</v>
      </c>
      <c r="D58" s="79">
        <f>SUM(D59:D65)</f>
        <v>7100000</v>
      </c>
      <c r="E58" s="134"/>
    </row>
    <row r="59" spans="1:5" x14ac:dyDescent="0.25">
      <c r="A59" s="72" t="s">
        <v>58</v>
      </c>
      <c r="B59" s="73"/>
      <c r="C59" s="79">
        <v>600000</v>
      </c>
      <c r="D59" s="79">
        <v>0</v>
      </c>
      <c r="E59" s="134"/>
    </row>
    <row r="60" spans="1:5" x14ac:dyDescent="0.25">
      <c r="A60" s="72" t="s">
        <v>59</v>
      </c>
      <c r="B60" s="73"/>
      <c r="C60" s="79">
        <v>4240000</v>
      </c>
      <c r="D60" s="79">
        <v>0</v>
      </c>
      <c r="E60" s="134"/>
    </row>
    <row r="61" spans="1:5" x14ac:dyDescent="0.25">
      <c r="A61" s="72" t="s">
        <v>60</v>
      </c>
      <c r="B61" s="73"/>
      <c r="C61" s="79">
        <v>1950000</v>
      </c>
      <c r="D61" s="79">
        <v>0</v>
      </c>
      <c r="E61" s="134"/>
    </row>
    <row r="62" spans="1:5" x14ac:dyDescent="0.25">
      <c r="A62" s="72" t="s">
        <v>61</v>
      </c>
      <c r="B62" s="73"/>
      <c r="C62" s="79">
        <v>200000</v>
      </c>
      <c r="D62" s="79">
        <v>0</v>
      </c>
      <c r="E62" s="134"/>
    </row>
    <row r="63" spans="1:5" x14ac:dyDescent="0.25">
      <c r="A63" s="72" t="s">
        <v>62</v>
      </c>
      <c r="B63" s="73"/>
      <c r="C63" s="79">
        <v>500000</v>
      </c>
      <c r="D63" s="79">
        <v>0</v>
      </c>
      <c r="E63" s="134"/>
    </row>
    <row r="64" spans="1:5" x14ac:dyDescent="0.25">
      <c r="A64" s="80" t="s">
        <v>28</v>
      </c>
      <c r="B64" s="87"/>
      <c r="C64" s="88">
        <v>6100000</v>
      </c>
      <c r="D64" s="88">
        <v>7100000</v>
      </c>
      <c r="E64" s="134"/>
    </row>
    <row r="65" spans="1:5" ht="15.75" thickBot="1" x14ac:dyDescent="0.3">
      <c r="A65" s="83" t="s">
        <v>29</v>
      </c>
      <c r="B65" s="81"/>
      <c r="C65" s="82">
        <v>0</v>
      </c>
      <c r="D65" s="82">
        <v>0</v>
      </c>
      <c r="E65" s="134"/>
    </row>
    <row r="66" spans="1:5" ht="15.75" thickBot="1" x14ac:dyDescent="0.3">
      <c r="A66" s="86" t="s">
        <v>30</v>
      </c>
      <c r="B66" s="84"/>
      <c r="C66" s="85">
        <f>SUM(C52,C53-C58)</f>
        <v>8507000</v>
      </c>
      <c r="D66" s="85">
        <f>SUM(D52,D53-D58)</f>
        <v>12357000</v>
      </c>
      <c r="E66" s="134"/>
    </row>
    <row r="67" spans="1:5" x14ac:dyDescent="0.25">
      <c r="A67" s="142"/>
      <c r="B67" s="142"/>
      <c r="C67" s="142"/>
      <c r="D67" s="142"/>
      <c r="E67" s="139"/>
    </row>
    <row r="68" spans="1:5" x14ac:dyDescent="0.25">
      <c r="E68" s="139"/>
    </row>
    <row r="69" spans="1:5" x14ac:dyDescent="0.25">
      <c r="E69" s="139"/>
    </row>
    <row r="70" spans="1:5" x14ac:dyDescent="0.25">
      <c r="E70" s="139"/>
    </row>
    <row r="71" spans="1:5" x14ac:dyDescent="0.25">
      <c r="E71" s="139"/>
    </row>
    <row r="72" spans="1:5" x14ac:dyDescent="0.25">
      <c r="E72" s="139"/>
    </row>
    <row r="73" spans="1:5" x14ac:dyDescent="0.25">
      <c r="E73" s="139"/>
    </row>
    <row r="74" spans="1:5" x14ac:dyDescent="0.25">
      <c r="E74" s="139"/>
    </row>
    <row r="75" spans="1:5" x14ac:dyDescent="0.25">
      <c r="E75" s="139"/>
    </row>
    <row r="76" spans="1:5" x14ac:dyDescent="0.25">
      <c r="E76" s="140"/>
    </row>
    <row r="77" spans="1:5" x14ac:dyDescent="0.25">
      <c r="E77" s="140"/>
    </row>
    <row r="78" spans="1:5" x14ac:dyDescent="0.25">
      <c r="E78" s="141"/>
    </row>
  </sheetData>
  <mergeCells count="4">
    <mergeCell ref="A1:E1"/>
    <mergeCell ref="A3:E3"/>
    <mergeCell ref="C5:D5"/>
    <mergeCell ref="A15:A18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3" firstPageNumber="1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Martina</dc:creator>
  <cp:lastModifiedBy>Červenková Jana</cp:lastModifiedBy>
  <cp:lastPrinted>2023-07-24T09:50:42Z</cp:lastPrinted>
  <dcterms:created xsi:type="dcterms:W3CDTF">2019-10-09T13:51:45Z</dcterms:created>
  <dcterms:modified xsi:type="dcterms:W3CDTF">2025-12-16T10:12:25Z</dcterms:modified>
</cp:coreProperties>
</file>