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FE\ROZPOČET, ANALÝZY\PO města\03-1 Lázeňské lesy a parky\2025\1.Úprava rozpočtu - přesuny\"/>
    </mc:Choice>
  </mc:AlternateContent>
  <bookViews>
    <workbookView xWindow="0" yWindow="0" windowWidth="24000" windowHeight="9000" tabRatio="1000"/>
  </bookViews>
  <sheets>
    <sheet name="PO" sheetId="2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22" l="1"/>
  <c r="E58" i="22"/>
  <c r="E54" i="22"/>
  <c r="E63" i="22" l="1"/>
  <c r="B77" i="22"/>
  <c r="B65" i="22"/>
  <c r="D58" i="22" l="1"/>
  <c r="D54" i="22"/>
  <c r="C63" i="22" l="1"/>
  <c r="D63" i="22"/>
  <c r="E35" i="22"/>
  <c r="E45" i="22" s="1"/>
  <c r="D35" i="22"/>
  <c r="D45" i="22" s="1"/>
  <c r="C35" i="22"/>
  <c r="C44" i="22" s="1"/>
  <c r="E13" i="22"/>
  <c r="E26" i="22" s="1"/>
  <c r="D13" i="22"/>
  <c r="D26" i="22" s="1"/>
  <c r="C13" i="22"/>
  <c r="C26" i="22" s="1"/>
  <c r="D46" i="22" l="1"/>
  <c r="C45" i="22"/>
  <c r="C46" i="22" s="1"/>
  <c r="D44" i="22"/>
  <c r="E46" i="22"/>
  <c r="E44" i="22"/>
</calcChain>
</file>

<file path=xl/sharedStrings.xml><?xml version="1.0" encoding="utf-8"?>
<sst xmlns="http://schemas.openxmlformats.org/spreadsheetml/2006/main" count="81" uniqueCount="81">
  <si>
    <t>skutečnost</t>
  </si>
  <si>
    <t>v tis.Kč</t>
  </si>
  <si>
    <t>očekávaná skut.</t>
  </si>
  <si>
    <t>návrh rozpočtu</t>
  </si>
  <si>
    <t>NÁKLADY ORGANIZACE</t>
  </si>
  <si>
    <t>Mzdové náklady - mzdové nákl. (521/1)</t>
  </si>
  <si>
    <t xml:space="preserve">                              - ost.osob. nákl.(521/2)</t>
  </si>
  <si>
    <t>Zákonné  soc. a zdrav. pojištění (524)</t>
  </si>
  <si>
    <t>Zákonné sociální náklady (FKSP - 527)</t>
  </si>
  <si>
    <t>Jiné sociální náklady (528)</t>
  </si>
  <si>
    <t>OSOBNÍ NÁKLADY CELKEM</t>
  </si>
  <si>
    <t>Energie</t>
  </si>
  <si>
    <t>Aktivace oběžného majetku (507)</t>
  </si>
  <si>
    <t>Změna stavu zásob vlastní výroby (508)</t>
  </si>
  <si>
    <t xml:space="preserve">  Náklady celkem</t>
  </si>
  <si>
    <t>VÝNOSY ORGANIZACE</t>
  </si>
  <si>
    <t>Úřad práce</t>
  </si>
  <si>
    <t>Výnosy bez příspěvku</t>
  </si>
  <si>
    <t>z toho:</t>
  </si>
  <si>
    <t xml:space="preserve">Nekrytí FI </t>
  </si>
  <si>
    <t>Výnosy vč. Příspěvku</t>
  </si>
  <si>
    <t xml:space="preserve">  Výnosy celkem</t>
  </si>
  <si>
    <t>Výsledek hospodaření</t>
  </si>
  <si>
    <t>Investiční příspěvek města</t>
  </si>
  <si>
    <t>Použití fondu investic v tis. Kč</t>
  </si>
  <si>
    <t>počáteční stav</t>
  </si>
  <si>
    <t>příjmy - celkem</t>
  </si>
  <si>
    <t>odpisy</t>
  </si>
  <si>
    <t>transferový podíl</t>
  </si>
  <si>
    <t>investiční příspěvek města na</t>
  </si>
  <si>
    <t>výdaje - celkem</t>
  </si>
  <si>
    <t>opravy a údržba</t>
  </si>
  <si>
    <t>nekrytí fondu</t>
  </si>
  <si>
    <t>konečný stav</t>
  </si>
  <si>
    <t xml:space="preserve">Neinvestiční transfer z KK, SR, EU </t>
  </si>
  <si>
    <t>Spotřeba TU a TUV</t>
  </si>
  <si>
    <t>Spotřeba el.energie</t>
  </si>
  <si>
    <t>Spotřeba plynu</t>
  </si>
  <si>
    <t>Vodné a stočné</t>
  </si>
  <si>
    <t>Účelově vázané finanční prostředky podléhající vyúčtování</t>
  </si>
  <si>
    <t>Spotřeba materiálu - 501</t>
  </si>
  <si>
    <t>Opravy a údržba - 511</t>
  </si>
  <si>
    <t>Odpisy - 551</t>
  </si>
  <si>
    <t>Ostatní náklady - 5xx</t>
  </si>
  <si>
    <t>Ostatní služby - 518</t>
  </si>
  <si>
    <t>Tržby z prodeje služeb - 602</t>
  </si>
  <si>
    <t>Jiné ostatní výnosy - 6xx</t>
  </si>
  <si>
    <t>Použití FI na opravy a údržbu - 648</t>
  </si>
  <si>
    <t>Použití fondu odměn - 648</t>
  </si>
  <si>
    <t>Použití rezervního fondu - 648</t>
  </si>
  <si>
    <t>Provozní příspěvek</t>
  </si>
  <si>
    <r>
      <t xml:space="preserve">Počet  </t>
    </r>
    <r>
      <rPr>
        <i/>
        <sz val="10"/>
        <rFont val="Calibri"/>
        <family val="2"/>
        <charset val="238"/>
      </rPr>
      <t>ZAMĚSTNANCŮ :</t>
    </r>
    <r>
      <rPr>
        <sz val="10"/>
        <rFont val="Calibri"/>
        <family val="2"/>
        <charset val="238"/>
      </rPr>
      <t xml:space="preserve"> roční prům. přepočtený stav</t>
    </r>
  </si>
  <si>
    <t>Rozpočet na rok 2025</t>
  </si>
  <si>
    <t>Lázeňské lesy a parky Karlovy Vary</t>
  </si>
  <si>
    <t>Základní školy - údržba zeleně</t>
  </si>
  <si>
    <t>Údržba turistické infrastruktury města</t>
  </si>
  <si>
    <t>Tržby z prodeje zboží a výrobků - 6xx</t>
  </si>
  <si>
    <t>oček. skut. 2024</t>
  </si>
  <si>
    <t>plán 2025</t>
  </si>
  <si>
    <t>Investice viz. příloha č. 1</t>
  </si>
  <si>
    <t>Investice viz. příloha č. 2</t>
  </si>
  <si>
    <t>TZ Hájovny, vnější a vnitřní prostory</t>
  </si>
  <si>
    <t>Renokstrukce Ovčího rybníka</t>
  </si>
  <si>
    <t>Obnova dětských hřišť</t>
  </si>
  <si>
    <t>Pěstitelské zařízení na palmy</t>
  </si>
  <si>
    <t>Nákup strojů a zařízení pro lesní činnost</t>
  </si>
  <si>
    <t>Nákup strojů a zařízení pro zemědělskou činnost a školkařství</t>
  </si>
  <si>
    <t>Obnova vozového parku</t>
  </si>
  <si>
    <t xml:space="preserve">Technologie kompostárna </t>
  </si>
  <si>
    <t>Pasportizace zeleně a dřevin</t>
  </si>
  <si>
    <t>TZ - ERP K2 - docházkový systém, Workflow</t>
  </si>
  <si>
    <t>Spisová služba</t>
  </si>
  <si>
    <t>PDS Propla</t>
  </si>
  <si>
    <t>Komunální technika</t>
  </si>
  <si>
    <t>IČO:00074811</t>
  </si>
  <si>
    <t>Prodané zboží 504</t>
  </si>
  <si>
    <t>Investice příloha 1 inv. INVESTIČNÍ PŘÍSPĚVEK ZŘIZOVATELE</t>
  </si>
  <si>
    <t>Investice příloha 2 inv. VLASTNÍ ZDROJE LLPKV</t>
  </si>
  <si>
    <t>přesun z roku 2024 11 869 tis. Kč</t>
  </si>
  <si>
    <t>úpr.plánu 2025</t>
  </si>
  <si>
    <t>TZ budovy ředitelství Sv. Linhart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</si>
</sst>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&quot;Kč&quot;_-;\-* #,##0\ &quot;Kč&quot;_-;_-* &quot;-&quot;??\ &quot;Kč&quot;_-;_-@_-"/>
  </numFmts>
  <fonts count="25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i/>
      <sz val="10"/>
      <name val="Calibri"/>
      <family val="2"/>
      <charset val="238"/>
    </font>
    <font>
      <sz val="9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21" fillId="0" borderId="0"/>
  </cellStyleXfs>
  <cellXfs count="17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/>
    </xf>
    <xf numFmtId="3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10" xfId="1" applyFont="1" applyBorder="1" applyAlignment="1">
      <alignment vertical="center"/>
    </xf>
    <xf numFmtId="3" fontId="10" fillId="0" borderId="11" xfId="0" applyNumberFormat="1" applyFont="1" applyBorder="1" applyAlignment="1">
      <alignment vertical="center"/>
    </xf>
    <xf numFmtId="3" fontId="11" fillId="0" borderId="12" xfId="0" applyNumberFormat="1" applyFont="1" applyBorder="1" applyAlignment="1">
      <alignment vertical="center"/>
    </xf>
    <xf numFmtId="3" fontId="11" fillId="0" borderId="7" xfId="0" applyNumberFormat="1" applyFont="1" applyBorder="1" applyAlignment="1">
      <alignment vertical="center"/>
    </xf>
    <xf numFmtId="0" fontId="10" fillId="0" borderId="13" xfId="1" applyFont="1" applyBorder="1" applyAlignment="1">
      <alignment vertical="center"/>
    </xf>
    <xf numFmtId="3" fontId="10" fillId="0" borderId="14" xfId="0" applyNumberFormat="1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3" fontId="11" fillId="0" borderId="17" xfId="0" applyNumberFormat="1" applyFont="1" applyBorder="1" applyAlignment="1">
      <alignment vertical="center"/>
    </xf>
    <xf numFmtId="0" fontId="10" fillId="0" borderId="18" xfId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3" fontId="11" fillId="0" borderId="20" xfId="0" applyNumberFormat="1" applyFont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3" fontId="7" fillId="2" borderId="21" xfId="0" applyNumberFormat="1" applyFont="1" applyFill="1" applyBorder="1" applyAlignment="1">
      <alignment vertical="center"/>
    </xf>
    <xf numFmtId="3" fontId="7" fillId="2" borderId="22" xfId="0" applyNumberFormat="1" applyFont="1" applyFill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" fontId="13" fillId="3" borderId="23" xfId="0" applyNumberFormat="1" applyFont="1" applyFill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0" fontId="10" fillId="4" borderId="13" xfId="1" applyFont="1" applyFill="1" applyBorder="1"/>
    <xf numFmtId="3" fontId="10" fillId="4" borderId="14" xfId="0" applyNumberFormat="1" applyFont="1" applyFill="1" applyBorder="1" applyAlignment="1">
      <alignment vertical="center"/>
    </xf>
    <xf numFmtId="3" fontId="4" fillId="4" borderId="16" xfId="0" applyNumberFormat="1" applyFont="1" applyFill="1" applyBorder="1" applyAlignment="1">
      <alignment vertical="center"/>
    </xf>
    <xf numFmtId="3" fontId="4" fillId="0" borderId="20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12" fillId="2" borderId="11" xfId="0" applyNumberFormat="1" applyFont="1" applyFill="1" applyBorder="1" applyAlignment="1">
      <alignment vertical="center"/>
    </xf>
    <xf numFmtId="3" fontId="7" fillId="2" borderId="12" xfId="0" applyNumberFormat="1" applyFont="1" applyFill="1" applyBorder="1" applyAlignment="1">
      <alignment vertical="center"/>
    </xf>
    <xf numFmtId="3" fontId="12" fillId="3" borderId="14" xfId="0" applyNumberFormat="1" applyFont="1" applyFill="1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3" fontId="7" fillId="0" borderId="26" xfId="0" applyNumberFormat="1" applyFont="1" applyBorder="1" applyAlignment="1">
      <alignment vertical="center"/>
    </xf>
    <xf numFmtId="3" fontId="7" fillId="0" borderId="14" xfId="0" applyNumberFormat="1" applyFont="1" applyBorder="1" applyAlignment="1">
      <alignment vertical="center"/>
    </xf>
    <xf numFmtId="0" fontId="15" fillId="0" borderId="13" xfId="0" applyFont="1" applyBorder="1" applyAlignment="1">
      <alignment horizontal="left" vertical="center"/>
    </xf>
    <xf numFmtId="0" fontId="16" fillId="5" borderId="27" xfId="0" applyFont="1" applyFill="1" applyBorder="1" applyAlignment="1">
      <alignment horizontal="left" vertical="center"/>
    </xf>
    <xf numFmtId="0" fontId="16" fillId="5" borderId="26" xfId="0" applyFont="1" applyFill="1" applyBorder="1" applyAlignment="1">
      <alignment horizontal="left" vertical="center"/>
    </xf>
    <xf numFmtId="3" fontId="13" fillId="0" borderId="14" xfId="0" applyNumberFormat="1" applyFont="1" applyBorder="1" applyAlignment="1">
      <alignment vertical="center"/>
    </xf>
    <xf numFmtId="3" fontId="4" fillId="0" borderId="26" xfId="0" applyNumberFormat="1" applyFont="1" applyBorder="1" applyAlignment="1">
      <alignment vertical="center"/>
    </xf>
    <xf numFmtId="3" fontId="13" fillId="6" borderId="14" xfId="0" applyNumberFormat="1" applyFont="1" applyFill="1" applyBorder="1" applyAlignment="1">
      <alignment vertical="center"/>
    </xf>
    <xf numFmtId="3" fontId="4" fillId="6" borderId="28" xfId="0" applyNumberFormat="1" applyFont="1" applyFill="1" applyBorder="1" applyAlignment="1">
      <alignment vertical="center"/>
    </xf>
    <xf numFmtId="3" fontId="4" fillId="6" borderId="17" xfId="0" applyNumberFormat="1" applyFont="1" applyFill="1" applyBorder="1" applyAlignment="1">
      <alignment vertical="center"/>
    </xf>
    <xf numFmtId="3" fontId="13" fillId="3" borderId="24" xfId="0" applyNumberFormat="1" applyFont="1" applyFill="1" applyBorder="1" applyAlignment="1">
      <alignment vertical="center"/>
    </xf>
    <xf numFmtId="3" fontId="4" fillId="3" borderId="28" xfId="0" applyNumberFormat="1" applyFont="1" applyFill="1" applyBorder="1" applyAlignment="1">
      <alignment vertical="center"/>
    </xf>
    <xf numFmtId="3" fontId="4" fillId="3" borderId="17" xfId="0" applyNumberFormat="1" applyFont="1" applyFill="1" applyBorder="1" applyAlignment="1">
      <alignment vertical="center"/>
    </xf>
    <xf numFmtId="3" fontId="8" fillId="0" borderId="29" xfId="0" applyNumberFormat="1" applyFont="1" applyBorder="1" applyAlignment="1">
      <alignment vertical="center"/>
    </xf>
    <xf numFmtId="3" fontId="8" fillId="0" borderId="30" xfId="0" applyNumberFormat="1" applyFont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3" fontId="8" fillId="3" borderId="21" xfId="0" applyNumberFormat="1" applyFont="1" applyFill="1" applyBorder="1" applyAlignment="1">
      <alignment vertical="center"/>
    </xf>
    <xf numFmtId="3" fontId="7" fillId="7" borderId="3" xfId="0" applyNumberFormat="1" applyFont="1" applyFill="1" applyBorder="1" applyAlignment="1">
      <alignment vertical="center"/>
    </xf>
    <xf numFmtId="3" fontId="8" fillId="7" borderId="21" xfId="0" applyNumberFormat="1" applyFont="1" applyFill="1" applyBorder="1" applyAlignment="1">
      <alignment vertical="center"/>
    </xf>
    <xf numFmtId="3" fontId="7" fillId="7" borderId="22" xfId="0" applyNumberFormat="1" applyFont="1" applyFill="1" applyBorder="1" applyAlignment="1">
      <alignment vertical="center"/>
    </xf>
    <xf numFmtId="3" fontId="7" fillId="7" borderId="3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7" fillId="0" borderId="0" xfId="0" applyFont="1"/>
    <xf numFmtId="3" fontId="10" fillId="2" borderId="22" xfId="1" applyNumberFormat="1" applyFont="1" applyFill="1" applyBorder="1" applyAlignment="1">
      <alignment horizontal="center" vertical="center"/>
    </xf>
    <xf numFmtId="0" fontId="19" fillId="0" borderId="0" xfId="1" applyFont="1" applyAlignment="1">
      <alignment vertical="top"/>
    </xf>
    <xf numFmtId="3" fontId="10" fillId="0" borderId="0" xfId="1" applyNumberFormat="1" applyFont="1"/>
    <xf numFmtId="0" fontId="12" fillId="8" borderId="1" xfId="1" applyFont="1" applyFill="1" applyBorder="1" applyAlignment="1">
      <alignment vertical="center"/>
    </xf>
    <xf numFmtId="3" fontId="12" fillId="8" borderId="21" xfId="0" applyNumberFormat="1" applyFont="1" applyFill="1" applyBorder="1" applyAlignment="1">
      <alignment vertical="center"/>
    </xf>
    <xf numFmtId="3" fontId="12" fillId="8" borderId="22" xfId="0" applyNumberFormat="1" applyFont="1" applyFill="1" applyBorder="1" applyAlignment="1">
      <alignment vertical="center"/>
    </xf>
    <xf numFmtId="0" fontId="15" fillId="3" borderId="32" xfId="0" applyFont="1" applyFill="1" applyBorder="1" applyAlignment="1">
      <alignment vertical="center"/>
    </xf>
    <xf numFmtId="0" fontId="15" fillId="3" borderId="33" xfId="0" applyFont="1" applyFill="1" applyBorder="1" applyAlignment="1">
      <alignment vertical="center"/>
    </xf>
    <xf numFmtId="3" fontId="15" fillId="3" borderId="34" xfId="0" applyNumberFormat="1" applyFont="1" applyFill="1" applyBorder="1" applyAlignment="1">
      <alignment horizontal="right" vertical="center"/>
    </xf>
    <xf numFmtId="0" fontId="11" fillId="4" borderId="13" xfId="0" applyFont="1" applyFill="1" applyBorder="1" applyAlignment="1">
      <alignment horizontal="left" vertical="center" indent="1"/>
    </xf>
    <xf numFmtId="0" fontId="11" fillId="4" borderId="27" xfId="0" applyFont="1" applyFill="1" applyBorder="1" applyAlignment="1">
      <alignment vertical="center"/>
    </xf>
    <xf numFmtId="3" fontId="11" fillId="4" borderId="16" xfId="0" applyNumberFormat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left" vertical="center" indent="1"/>
    </xf>
    <xf numFmtId="0" fontId="20" fillId="3" borderId="27" xfId="0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horizontal="right" vertical="center"/>
    </xf>
    <xf numFmtId="0" fontId="11" fillId="8" borderId="13" xfId="0" applyFont="1" applyFill="1" applyBorder="1" applyAlignment="1">
      <alignment horizontal="left" vertical="center" indent="1"/>
    </xf>
    <xf numFmtId="0" fontId="11" fillId="8" borderId="27" xfId="0" applyFont="1" applyFill="1" applyBorder="1" applyAlignment="1">
      <alignment vertical="center"/>
    </xf>
    <xf numFmtId="3" fontId="11" fillId="8" borderId="16" xfId="0" applyNumberFormat="1" applyFont="1" applyFill="1" applyBorder="1" applyAlignment="1">
      <alignment horizontal="right" vertical="center"/>
    </xf>
    <xf numFmtId="0" fontId="20" fillId="3" borderId="13" xfId="0" applyFont="1" applyFill="1" applyBorder="1" applyAlignment="1">
      <alignment vertical="center"/>
    </xf>
    <xf numFmtId="3" fontId="15" fillId="3" borderId="16" xfId="0" applyNumberFormat="1" applyFont="1" applyFill="1" applyBorder="1" applyAlignment="1">
      <alignment horizontal="right" vertical="center"/>
    </xf>
    <xf numFmtId="0" fontId="4" fillId="9" borderId="13" xfId="0" applyFont="1" applyFill="1" applyBorder="1" applyAlignment="1">
      <alignment horizontal="left" vertical="center" indent="1"/>
    </xf>
    <xf numFmtId="0" fontId="4" fillId="6" borderId="15" xfId="0" applyFont="1" applyFill="1" applyBorder="1" applyAlignment="1">
      <alignment vertical="center"/>
    </xf>
    <xf numFmtId="3" fontId="4" fillId="6" borderId="17" xfId="0" applyNumberFormat="1" applyFont="1" applyFill="1" applyBorder="1" applyAlignment="1">
      <alignment horizontal="right" vertical="center"/>
    </xf>
    <xf numFmtId="0" fontId="4" fillId="6" borderId="18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vertical="center"/>
    </xf>
    <xf numFmtId="3" fontId="8" fillId="0" borderId="22" xfId="0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4" fillId="9" borderId="27" xfId="0" applyFont="1" applyFill="1" applyBorder="1" applyAlignment="1">
      <alignment vertical="center"/>
    </xf>
    <xf numFmtId="3" fontId="4" fillId="9" borderId="16" xfId="0" applyNumberFormat="1" applyFont="1" applyFill="1" applyBorder="1" applyAlignment="1">
      <alignment horizontal="right" vertical="center"/>
    </xf>
    <xf numFmtId="3" fontId="8" fillId="3" borderId="22" xfId="0" applyNumberFormat="1" applyFont="1" applyFill="1" applyBorder="1" applyAlignment="1">
      <alignment vertical="center"/>
    </xf>
    <xf numFmtId="0" fontId="7" fillId="3" borderId="35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3" fontId="7" fillId="0" borderId="9" xfId="0" applyNumberFormat="1" applyFont="1" applyBorder="1" applyAlignment="1">
      <alignment horizontal="right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 wrapText="1"/>
    </xf>
    <xf numFmtId="3" fontId="5" fillId="0" borderId="3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3" fontId="4" fillId="3" borderId="42" xfId="0" applyNumberFormat="1" applyFont="1" applyFill="1" applyBorder="1"/>
    <xf numFmtId="3" fontId="4" fillId="3" borderId="39" xfId="0" applyNumberFormat="1" applyFont="1" applyFill="1" applyBorder="1"/>
    <xf numFmtId="3" fontId="4" fillId="3" borderId="43" xfId="0" applyNumberFormat="1" applyFont="1" applyFill="1" applyBorder="1"/>
    <xf numFmtId="3" fontId="7" fillId="2" borderId="31" xfId="0" applyNumberFormat="1" applyFont="1" applyFill="1" applyBorder="1" applyAlignment="1">
      <alignment vertical="center"/>
    </xf>
    <xf numFmtId="3" fontId="13" fillId="0" borderId="42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" fontId="13" fillId="0" borderId="39" xfId="0" applyNumberFormat="1" applyFont="1" applyBorder="1" applyAlignment="1">
      <alignment vertical="center"/>
    </xf>
    <xf numFmtId="3" fontId="13" fillId="4" borderId="39" xfId="0" applyNumberFormat="1" applyFont="1" applyFill="1" applyBorder="1" applyAlignment="1">
      <alignment vertical="center"/>
    </xf>
    <xf numFmtId="3" fontId="13" fillId="0" borderId="38" xfId="0" applyNumberFormat="1" applyFont="1" applyBorder="1" applyAlignment="1">
      <alignment vertical="center"/>
    </xf>
    <xf numFmtId="3" fontId="8" fillId="0" borderId="3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3" fontId="12" fillId="2" borderId="44" xfId="0" applyNumberFormat="1" applyFont="1" applyFill="1" applyBorder="1" applyAlignment="1">
      <alignment vertical="center"/>
    </xf>
    <xf numFmtId="3" fontId="7" fillId="2" borderId="34" xfId="0" applyNumberFormat="1" applyFont="1" applyFill="1" applyBorder="1" applyAlignment="1">
      <alignment vertical="center"/>
    </xf>
    <xf numFmtId="3" fontId="7" fillId="2" borderId="45" xfId="0" applyNumberFormat="1" applyFont="1" applyFill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3" fontId="7" fillId="0" borderId="39" xfId="0" applyNumberFormat="1" applyFont="1" applyBorder="1" applyAlignment="1">
      <alignment vertical="center"/>
    </xf>
    <xf numFmtId="3" fontId="4" fillId="0" borderId="39" xfId="0" applyNumberFormat="1" applyFont="1" applyBorder="1"/>
    <xf numFmtId="3" fontId="4" fillId="6" borderId="38" xfId="0" applyNumberFormat="1" applyFont="1" applyFill="1" applyBorder="1" applyAlignment="1">
      <alignment vertical="center"/>
    </xf>
    <xf numFmtId="3" fontId="4" fillId="3" borderId="38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10" fillId="6" borderId="13" xfId="1" applyFont="1" applyFill="1" applyBorder="1" applyAlignment="1">
      <alignment vertical="center"/>
    </xf>
    <xf numFmtId="0" fontId="10" fillId="3" borderId="18" xfId="1" applyFont="1" applyFill="1" applyBorder="1" applyAlignment="1">
      <alignment vertical="center"/>
    </xf>
    <xf numFmtId="0" fontId="5" fillId="0" borderId="1" xfId="1" applyFont="1" applyBorder="1"/>
    <xf numFmtId="0" fontId="5" fillId="0" borderId="1" xfId="1" applyFont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3" fontId="12" fillId="2" borderId="42" xfId="0" applyNumberFormat="1" applyFont="1" applyFill="1" applyBorder="1" applyAlignment="1">
      <alignment vertical="center"/>
    </xf>
    <xf numFmtId="3" fontId="12" fillId="2" borderId="39" xfId="0" applyNumberFormat="1" applyFont="1" applyFill="1" applyBorder="1" applyAlignment="1">
      <alignment vertical="center"/>
    </xf>
    <xf numFmtId="0" fontId="10" fillId="2" borderId="1" xfId="1" applyFont="1" applyFill="1" applyBorder="1" applyAlignment="1">
      <alignment vertical="center"/>
    </xf>
    <xf numFmtId="3" fontId="12" fillId="8" borderId="31" xfId="0" applyNumberFormat="1" applyFont="1" applyFill="1" applyBorder="1" applyAlignment="1">
      <alignment vertical="center"/>
    </xf>
    <xf numFmtId="0" fontId="16" fillId="0" borderId="27" xfId="0" applyFont="1" applyBorder="1" applyAlignment="1">
      <alignment horizontal="left" vertical="center"/>
    </xf>
    <xf numFmtId="3" fontId="15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0" fillId="0" borderId="46" xfId="0" applyBorder="1"/>
    <xf numFmtId="3" fontId="10" fillId="2" borderId="2" xfId="1" applyNumberFormat="1" applyFont="1" applyFill="1" applyBorder="1" applyAlignment="1">
      <alignment vertical="center"/>
    </xf>
    <xf numFmtId="3" fontId="10" fillId="2" borderId="31" xfId="1" applyNumberFormat="1" applyFont="1" applyFill="1" applyBorder="1" applyAlignment="1">
      <alignment vertical="center"/>
    </xf>
    <xf numFmtId="0" fontId="0" fillId="0" borderId="48" xfId="0" applyBorder="1"/>
    <xf numFmtId="0" fontId="0" fillId="0" borderId="49" xfId="0" applyBorder="1"/>
    <xf numFmtId="0" fontId="0" fillId="0" borderId="40" xfId="0" applyBorder="1"/>
    <xf numFmtId="0" fontId="22" fillId="0" borderId="1" xfId="0" applyFont="1" applyBorder="1"/>
    <xf numFmtId="0" fontId="0" fillId="0" borderId="47" xfId="0" applyBorder="1"/>
    <xf numFmtId="164" fontId="0" fillId="0" borderId="16" xfId="0" applyNumberFormat="1" applyBorder="1" applyAlignment="1">
      <alignment horizontal="right"/>
    </xf>
    <xf numFmtId="164" fontId="0" fillId="0" borderId="20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12" xfId="0" applyNumberFormat="1" applyBorder="1" applyAlignment="1">
      <alignment horizontal="right"/>
    </xf>
    <xf numFmtId="0" fontId="23" fillId="0" borderId="47" xfId="0" applyFont="1" applyBorder="1"/>
    <xf numFmtId="164" fontId="23" fillId="0" borderId="12" xfId="0" applyNumberFormat="1" applyFont="1" applyBorder="1"/>
    <xf numFmtId="164" fontId="22" fillId="0" borderId="22" xfId="0" applyNumberFormat="1" applyFont="1" applyBorder="1" applyAlignment="1">
      <alignment horizontal="right"/>
    </xf>
    <xf numFmtId="0" fontId="0" fillId="0" borderId="25" xfId="0" applyBorder="1"/>
    <xf numFmtId="164" fontId="0" fillId="0" borderId="17" xfId="0" applyNumberFormat="1" applyBorder="1" applyAlignment="1">
      <alignment horizontal="right"/>
    </xf>
    <xf numFmtId="3" fontId="11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4" fillId="0" borderId="25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24" fillId="0" borderId="0" xfId="0" applyFont="1" applyAlignment="1">
      <alignment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81"/>
  <sheetViews>
    <sheetView tabSelected="1" topLeftCell="A43" zoomScale="89" zoomScaleNormal="100" workbookViewId="0">
      <selection activeCell="F49" sqref="F49"/>
    </sheetView>
  </sheetViews>
  <sheetFormatPr defaultRowHeight="15" x14ac:dyDescent="0.25"/>
  <cols>
    <col min="1" max="1" width="53" customWidth="1"/>
    <col min="2" max="2" width="18.140625" customWidth="1"/>
    <col min="3" max="3" width="14.5703125" customWidth="1"/>
    <col min="4" max="4" width="15" customWidth="1"/>
    <col min="5" max="5" width="14" bestFit="1" customWidth="1"/>
    <col min="6" max="6" width="19.42578125" customWidth="1"/>
  </cols>
  <sheetData>
    <row r="1" spans="1:5" ht="19.5" thickBot="1" x14ac:dyDescent="0.3">
      <c r="A1" s="163" t="s">
        <v>52</v>
      </c>
      <c r="B1" s="164"/>
      <c r="C1" s="164"/>
      <c r="D1" s="164"/>
      <c r="E1" s="165"/>
    </row>
    <row r="2" spans="1:5" ht="15.75" thickBot="1" x14ac:dyDescent="0.3">
      <c r="A2" s="1"/>
      <c r="B2" s="1"/>
    </row>
    <row r="3" spans="1:5" ht="16.5" thickBot="1" x14ac:dyDescent="0.3">
      <c r="A3" s="166" t="s">
        <v>53</v>
      </c>
      <c r="B3" s="167"/>
      <c r="C3" s="167"/>
      <c r="D3" s="167"/>
      <c r="E3" s="165"/>
    </row>
    <row r="4" spans="1:5" x14ac:dyDescent="0.25">
      <c r="A4" s="2" t="s">
        <v>74</v>
      </c>
      <c r="B4" s="3"/>
    </row>
    <row r="5" spans="1:5" ht="17.45" customHeight="1" thickBot="1" x14ac:dyDescent="0.3">
      <c r="A5" s="4"/>
      <c r="B5" s="9"/>
      <c r="C5" s="168"/>
      <c r="D5" s="168"/>
      <c r="E5" s="5" t="s">
        <v>1</v>
      </c>
    </row>
    <row r="6" spans="1:5" ht="15" customHeight="1" x14ac:dyDescent="0.25">
      <c r="A6" s="4"/>
      <c r="B6" s="102"/>
      <c r="C6" s="6" t="s">
        <v>0</v>
      </c>
      <c r="D6" s="7" t="s">
        <v>2</v>
      </c>
      <c r="E6" s="7" t="s">
        <v>3</v>
      </c>
    </row>
    <row r="7" spans="1:5" ht="15" customHeight="1" thickBot="1" x14ac:dyDescent="0.3">
      <c r="A7" s="8" t="s">
        <v>4</v>
      </c>
      <c r="B7" s="103"/>
      <c r="C7" s="10">
        <v>2023</v>
      </c>
      <c r="D7" s="11">
        <v>2024</v>
      </c>
      <c r="E7" s="11">
        <v>2025</v>
      </c>
    </row>
    <row r="8" spans="1:5" x14ac:dyDescent="0.25">
      <c r="A8" s="12" t="s">
        <v>5</v>
      </c>
      <c r="B8" s="105"/>
      <c r="C8" s="13">
        <v>49616</v>
      </c>
      <c r="D8" s="14">
        <v>49000</v>
      </c>
      <c r="E8" s="15">
        <v>52000</v>
      </c>
    </row>
    <row r="9" spans="1:5" x14ac:dyDescent="0.25">
      <c r="A9" s="16" t="s">
        <v>6</v>
      </c>
      <c r="B9" s="106"/>
      <c r="C9" s="17">
        <v>2200</v>
      </c>
      <c r="D9" s="18">
        <v>2300</v>
      </c>
      <c r="E9" s="19">
        <v>2200</v>
      </c>
    </row>
    <row r="10" spans="1:5" x14ac:dyDescent="0.25">
      <c r="A10" s="16" t="s">
        <v>7</v>
      </c>
      <c r="B10" s="106"/>
      <c r="C10" s="17">
        <v>15645</v>
      </c>
      <c r="D10" s="18">
        <v>15500</v>
      </c>
      <c r="E10" s="19">
        <v>17000</v>
      </c>
    </row>
    <row r="11" spans="1:5" x14ac:dyDescent="0.25">
      <c r="A11" s="16" t="s">
        <v>8</v>
      </c>
      <c r="B11" s="106"/>
      <c r="C11" s="17">
        <v>2011</v>
      </c>
      <c r="D11" s="18">
        <v>1000</v>
      </c>
      <c r="E11" s="19">
        <v>1000</v>
      </c>
    </row>
    <row r="12" spans="1:5" ht="15.75" thickBot="1" x14ac:dyDescent="0.3">
      <c r="A12" s="20" t="s">
        <v>9</v>
      </c>
      <c r="B12" s="107"/>
      <c r="C12" s="21"/>
      <c r="D12" s="22">
        <v>200</v>
      </c>
      <c r="E12" s="19">
        <v>300</v>
      </c>
    </row>
    <row r="13" spans="1:5" ht="15.75" thickBot="1" x14ac:dyDescent="0.3">
      <c r="A13" s="23" t="s">
        <v>10</v>
      </c>
      <c r="B13" s="108"/>
      <c r="C13" s="24">
        <f>SUM(C8:C12)</f>
        <v>69472</v>
      </c>
      <c r="D13" s="25">
        <f>SUM(D8:D12)</f>
        <v>68000</v>
      </c>
      <c r="E13" s="25">
        <f>SUM(E8:E12)</f>
        <v>72500</v>
      </c>
    </row>
    <row r="14" spans="1:5" x14ac:dyDescent="0.25">
      <c r="A14" s="110" t="s">
        <v>40</v>
      </c>
      <c r="B14" s="109"/>
      <c r="C14" s="13">
        <v>13366</v>
      </c>
      <c r="D14" s="26">
        <v>12500</v>
      </c>
      <c r="E14" s="26">
        <v>12500</v>
      </c>
    </row>
    <row r="15" spans="1:5" x14ac:dyDescent="0.25">
      <c r="A15" s="169" t="s">
        <v>11</v>
      </c>
      <c r="B15" s="27" t="s">
        <v>35</v>
      </c>
      <c r="C15" s="17"/>
      <c r="D15" s="28"/>
      <c r="E15" s="28"/>
    </row>
    <row r="16" spans="1:5" x14ac:dyDescent="0.25">
      <c r="A16" s="170"/>
      <c r="B16" s="27" t="s">
        <v>36</v>
      </c>
      <c r="C16" s="17">
        <v>1869</v>
      </c>
      <c r="D16" s="28">
        <v>2200</v>
      </c>
      <c r="E16" s="28">
        <v>2200</v>
      </c>
    </row>
    <row r="17" spans="1:5" x14ac:dyDescent="0.25">
      <c r="A17" s="170"/>
      <c r="B17" s="27" t="s">
        <v>37</v>
      </c>
      <c r="C17" s="17">
        <v>287</v>
      </c>
      <c r="D17" s="28">
        <v>300</v>
      </c>
      <c r="E17" s="28">
        <v>300</v>
      </c>
    </row>
    <row r="18" spans="1:5" x14ac:dyDescent="0.25">
      <c r="A18" s="171"/>
      <c r="B18" s="27" t="s">
        <v>38</v>
      </c>
      <c r="C18" s="17">
        <v>487</v>
      </c>
      <c r="D18" s="28">
        <v>500</v>
      </c>
      <c r="E18" s="28">
        <v>500</v>
      </c>
    </row>
    <row r="19" spans="1:5" x14ac:dyDescent="0.25">
      <c r="A19" s="104" t="s">
        <v>75</v>
      </c>
      <c r="B19" s="111"/>
      <c r="C19" s="17">
        <v>1730</v>
      </c>
      <c r="D19" s="28">
        <v>1800</v>
      </c>
      <c r="E19" s="28">
        <v>1800</v>
      </c>
    </row>
    <row r="20" spans="1:5" x14ac:dyDescent="0.25">
      <c r="A20" s="104" t="s">
        <v>41</v>
      </c>
      <c r="B20" s="111"/>
      <c r="C20" s="17">
        <v>6293</v>
      </c>
      <c r="D20" s="28">
        <v>6500</v>
      </c>
      <c r="E20" s="28">
        <v>7000</v>
      </c>
    </row>
    <row r="21" spans="1:5" x14ac:dyDescent="0.25">
      <c r="A21" s="29" t="s">
        <v>42</v>
      </c>
      <c r="B21" s="112"/>
      <c r="C21" s="30">
        <v>14800</v>
      </c>
      <c r="D21" s="31">
        <v>15500</v>
      </c>
      <c r="E21" s="31">
        <v>15500</v>
      </c>
    </row>
    <row r="22" spans="1:5" x14ac:dyDescent="0.25">
      <c r="A22" s="16" t="s">
        <v>43</v>
      </c>
      <c r="B22" s="111"/>
      <c r="C22" s="17">
        <v>5964</v>
      </c>
      <c r="D22" s="28">
        <v>6500</v>
      </c>
      <c r="E22" s="28">
        <v>6500</v>
      </c>
    </row>
    <row r="23" spans="1:5" ht="14.45" hidden="1" customHeight="1" x14ac:dyDescent="0.25">
      <c r="A23" s="16" t="s">
        <v>12</v>
      </c>
      <c r="B23" s="111"/>
      <c r="C23" s="17"/>
      <c r="D23" s="28"/>
      <c r="E23" s="28"/>
    </row>
    <row r="24" spans="1:5" ht="14.45" hidden="1" customHeight="1" x14ac:dyDescent="0.25">
      <c r="A24" s="16" t="s">
        <v>13</v>
      </c>
      <c r="B24" s="111"/>
      <c r="C24" s="17"/>
      <c r="D24" s="28"/>
      <c r="E24" s="28"/>
    </row>
    <row r="25" spans="1:5" ht="15.75" thickBot="1" x14ac:dyDescent="0.3">
      <c r="A25" s="20" t="s">
        <v>44</v>
      </c>
      <c r="B25" s="113"/>
      <c r="C25" s="21">
        <v>18100</v>
      </c>
      <c r="D25" s="32">
        <v>17500</v>
      </c>
      <c r="E25" s="33">
        <v>15700</v>
      </c>
    </row>
    <row r="26" spans="1:5" ht="15.75" thickBot="1" x14ac:dyDescent="0.3">
      <c r="A26" s="115" t="s">
        <v>14</v>
      </c>
      <c r="B26" s="114"/>
      <c r="C26" s="34">
        <f>SUM(C13:C25)</f>
        <v>132368</v>
      </c>
      <c r="D26" s="35">
        <f>SUM(D13:D25)</f>
        <v>131300</v>
      </c>
      <c r="E26" s="35">
        <f>SUM(E13:E25)</f>
        <v>134500</v>
      </c>
    </row>
    <row r="27" spans="1:5" x14ac:dyDescent="0.25">
      <c r="A27" s="4"/>
    </row>
    <row r="28" spans="1:5" ht="15.75" thickBot="1" x14ac:dyDescent="0.3">
      <c r="A28" s="8" t="s">
        <v>15</v>
      </c>
      <c r="B28" s="36"/>
    </row>
    <row r="29" spans="1:5" x14ac:dyDescent="0.25">
      <c r="A29" s="124" t="s">
        <v>50</v>
      </c>
      <c r="B29" s="134"/>
      <c r="C29" s="37">
        <v>33700</v>
      </c>
      <c r="D29" s="38">
        <v>30700</v>
      </c>
      <c r="E29" s="38">
        <v>29000</v>
      </c>
    </row>
    <row r="30" spans="1:5" x14ac:dyDescent="0.25">
      <c r="A30" s="125" t="s">
        <v>39</v>
      </c>
      <c r="B30" s="135"/>
      <c r="C30" s="116">
        <v>2645</v>
      </c>
      <c r="D30" s="117">
        <v>3000</v>
      </c>
      <c r="E30" s="118">
        <v>3000</v>
      </c>
    </row>
    <row r="31" spans="1:5" x14ac:dyDescent="0.25">
      <c r="A31" s="126" t="s">
        <v>34</v>
      </c>
      <c r="B31" s="119"/>
      <c r="C31" s="39">
        <v>0</v>
      </c>
      <c r="D31" s="40">
        <v>0</v>
      </c>
      <c r="E31" s="41">
        <v>0</v>
      </c>
    </row>
    <row r="32" spans="1:5" x14ac:dyDescent="0.25">
      <c r="A32" s="126" t="s">
        <v>16</v>
      </c>
      <c r="B32" s="120"/>
      <c r="C32" s="39">
        <v>0</v>
      </c>
      <c r="D32" s="40">
        <v>0</v>
      </c>
      <c r="E32" s="41">
        <v>0</v>
      </c>
    </row>
    <row r="33" spans="1:5" x14ac:dyDescent="0.25">
      <c r="A33" s="126" t="s">
        <v>55</v>
      </c>
      <c r="B33" s="120"/>
      <c r="C33" s="39">
        <v>0</v>
      </c>
      <c r="D33" s="40">
        <v>1300</v>
      </c>
      <c r="E33" s="41">
        <v>1800</v>
      </c>
    </row>
    <row r="34" spans="1:5" x14ac:dyDescent="0.25">
      <c r="A34" s="126" t="s">
        <v>54</v>
      </c>
      <c r="B34" s="120"/>
      <c r="C34" s="39">
        <v>0</v>
      </c>
      <c r="D34" s="40">
        <v>1500</v>
      </c>
      <c r="E34" s="41">
        <v>2000</v>
      </c>
    </row>
    <row r="35" spans="1:5" x14ac:dyDescent="0.25">
      <c r="A35" s="127" t="s">
        <v>17</v>
      </c>
      <c r="B35" s="120"/>
      <c r="C35" s="42">
        <f>SUM(C37:C43)</f>
        <v>100839</v>
      </c>
      <c r="D35" s="40">
        <f>SUM(D37:D43)</f>
        <v>94800</v>
      </c>
      <c r="E35" s="40">
        <f>SUM(E37:E43)</f>
        <v>98700</v>
      </c>
    </row>
    <row r="36" spans="1:5" x14ac:dyDescent="0.25">
      <c r="A36" s="43" t="s">
        <v>18</v>
      </c>
      <c r="B36" s="138"/>
      <c r="C36" s="44"/>
      <c r="D36" s="44"/>
      <c r="E36" s="45"/>
    </row>
    <row r="37" spans="1:5" x14ac:dyDescent="0.25">
      <c r="A37" s="16" t="s">
        <v>45</v>
      </c>
      <c r="B37" s="121"/>
      <c r="C37" s="46">
        <v>25800</v>
      </c>
      <c r="D37" s="47">
        <v>20000</v>
      </c>
      <c r="E37" s="28">
        <v>20000</v>
      </c>
    </row>
    <row r="38" spans="1:5" x14ac:dyDescent="0.25">
      <c r="A38" s="16" t="s">
        <v>56</v>
      </c>
      <c r="B38" s="121"/>
      <c r="C38" s="46">
        <v>46944</v>
      </c>
      <c r="D38" s="47">
        <v>43800</v>
      </c>
      <c r="E38" s="28">
        <v>46700</v>
      </c>
    </row>
    <row r="39" spans="1:5" x14ac:dyDescent="0.25">
      <c r="A39" s="16" t="s">
        <v>46</v>
      </c>
      <c r="B39" s="121"/>
      <c r="C39" s="46">
        <v>21422</v>
      </c>
      <c r="D39" s="47">
        <v>19000</v>
      </c>
      <c r="E39" s="28">
        <v>18700</v>
      </c>
    </row>
    <row r="40" spans="1:5" x14ac:dyDescent="0.25">
      <c r="A40" s="128" t="s">
        <v>47</v>
      </c>
      <c r="B40" s="121"/>
      <c r="C40" s="46">
        <v>6293</v>
      </c>
      <c r="D40" s="47">
        <v>5500</v>
      </c>
      <c r="E40" s="28">
        <v>7000</v>
      </c>
    </row>
    <row r="41" spans="1:5" x14ac:dyDescent="0.25">
      <c r="A41" s="129" t="s">
        <v>19</v>
      </c>
      <c r="B41" s="122"/>
      <c r="C41" s="48">
        <v>380</v>
      </c>
      <c r="D41" s="49">
        <v>6500</v>
      </c>
      <c r="E41" s="50">
        <v>6300</v>
      </c>
    </row>
    <row r="42" spans="1:5" x14ac:dyDescent="0.25">
      <c r="A42" s="130" t="s">
        <v>48</v>
      </c>
      <c r="B42" s="123"/>
      <c r="C42" s="51">
        <v>0</v>
      </c>
      <c r="D42" s="52">
        <v>0</v>
      </c>
      <c r="E42" s="53">
        <v>0</v>
      </c>
    </row>
    <row r="43" spans="1:5" ht="15.75" thickBot="1" x14ac:dyDescent="0.3">
      <c r="A43" s="130" t="s">
        <v>49</v>
      </c>
      <c r="B43" s="123"/>
      <c r="C43" s="51">
        <v>0</v>
      </c>
      <c r="D43" s="52">
        <v>0</v>
      </c>
      <c r="E43" s="53">
        <v>0</v>
      </c>
    </row>
    <row r="44" spans="1:5" ht="15" hidden="1" customHeight="1" thickBot="1" x14ac:dyDescent="0.3">
      <c r="A44" s="131" t="s">
        <v>20</v>
      </c>
      <c r="B44" s="114"/>
      <c r="C44" s="34">
        <f>C35+C29</f>
        <v>134539</v>
      </c>
      <c r="D44" s="54">
        <f>D35+D29</f>
        <v>125500</v>
      </c>
      <c r="E44" s="55">
        <f>E35+E29</f>
        <v>127700</v>
      </c>
    </row>
    <row r="45" spans="1:5" ht="15.75" thickBot="1" x14ac:dyDescent="0.3">
      <c r="A45" s="132" t="s">
        <v>21</v>
      </c>
      <c r="B45" s="56"/>
      <c r="C45" s="57">
        <f>C29+C31+C32+C35</f>
        <v>134539</v>
      </c>
      <c r="D45" s="57">
        <f>SUM(D29:D35)</f>
        <v>131300</v>
      </c>
      <c r="E45" s="95">
        <f>E29+E30+E31+E32+E35+E33+E34</f>
        <v>134500</v>
      </c>
    </row>
    <row r="46" spans="1:5" ht="15.75" thickBot="1" x14ac:dyDescent="0.3">
      <c r="A46" s="133" t="s">
        <v>22</v>
      </c>
      <c r="B46" s="58"/>
      <c r="C46" s="59">
        <f>C45-C26</f>
        <v>2171</v>
      </c>
      <c r="D46" s="60">
        <f>SUM(D45-D26)</f>
        <v>0</v>
      </c>
      <c r="E46" s="61">
        <f>E45-E26</f>
        <v>0</v>
      </c>
    </row>
    <row r="47" spans="1:5" ht="15.75" thickBot="1" x14ac:dyDescent="0.3">
      <c r="A47" s="62"/>
      <c r="B47" s="63"/>
      <c r="C47" s="64"/>
      <c r="D47" s="63"/>
      <c r="E47" s="65"/>
    </row>
    <row r="48" spans="1:5" ht="15.75" thickBot="1" x14ac:dyDescent="0.3">
      <c r="A48" s="136" t="s">
        <v>51</v>
      </c>
      <c r="B48" s="142"/>
      <c r="C48" s="143">
        <v>110</v>
      </c>
      <c r="D48" s="66">
        <v>110</v>
      </c>
      <c r="E48" s="66">
        <v>110</v>
      </c>
    </row>
    <row r="49" spans="1:11" ht="32.25" customHeight="1" thickBot="1" x14ac:dyDescent="0.3">
      <c r="A49" s="67"/>
      <c r="B49" s="68"/>
      <c r="E49" s="172"/>
      <c r="F49" s="172" t="s">
        <v>78</v>
      </c>
    </row>
    <row r="50" spans="1:11" ht="15.75" thickBot="1" x14ac:dyDescent="0.3">
      <c r="A50" s="69" t="s">
        <v>23</v>
      </c>
      <c r="B50" s="137"/>
      <c r="C50" s="70"/>
      <c r="D50" s="71">
        <v>27000</v>
      </c>
      <c r="E50" s="71">
        <v>36200</v>
      </c>
      <c r="F50" s="71">
        <v>48069</v>
      </c>
    </row>
    <row r="51" spans="1:11" ht="15.75" thickBot="1" x14ac:dyDescent="0.3"/>
    <row r="52" spans="1:11" ht="15.75" thickBot="1" x14ac:dyDescent="0.3">
      <c r="A52" s="99" t="s">
        <v>24</v>
      </c>
      <c r="B52" s="100"/>
      <c r="C52" s="101" t="s">
        <v>57</v>
      </c>
      <c r="D52" s="101" t="s">
        <v>58</v>
      </c>
      <c r="E52" s="101" t="s">
        <v>79</v>
      </c>
    </row>
    <row r="53" spans="1:11" ht="15.75" thickBot="1" x14ac:dyDescent="0.3">
      <c r="A53" s="96" t="s">
        <v>25</v>
      </c>
      <c r="B53" s="97"/>
      <c r="C53" s="98">
        <v>4914</v>
      </c>
      <c r="D53" s="98">
        <v>4614</v>
      </c>
      <c r="E53" s="98">
        <v>4614</v>
      </c>
      <c r="F53" s="159"/>
      <c r="G53" s="159"/>
      <c r="H53" s="159"/>
    </row>
    <row r="54" spans="1:11" x14ac:dyDescent="0.25">
      <c r="A54" s="72" t="s">
        <v>26</v>
      </c>
      <c r="B54" s="73"/>
      <c r="C54" s="74">
        <v>42500</v>
      </c>
      <c r="D54" s="74">
        <f>SUM(D55:D57)</f>
        <v>54500</v>
      </c>
      <c r="E54" s="74">
        <f>SUM(E55:E57)</f>
        <v>66369</v>
      </c>
    </row>
    <row r="55" spans="1:11" x14ac:dyDescent="0.25">
      <c r="A55" s="75" t="s">
        <v>27</v>
      </c>
      <c r="B55" s="76"/>
      <c r="C55" s="77">
        <v>15500</v>
      </c>
      <c r="D55" s="77">
        <v>15500</v>
      </c>
      <c r="E55" s="77">
        <v>15500</v>
      </c>
      <c r="F55" s="158"/>
      <c r="G55" s="158"/>
      <c r="H55" s="158"/>
      <c r="I55" s="158"/>
    </row>
    <row r="56" spans="1:11" x14ac:dyDescent="0.25">
      <c r="A56" s="78" t="s">
        <v>28</v>
      </c>
      <c r="B56" s="79"/>
      <c r="C56" s="80">
        <v>2600</v>
      </c>
      <c r="D56" s="80">
        <v>2800</v>
      </c>
      <c r="E56" s="80">
        <v>2800</v>
      </c>
      <c r="F56" s="158"/>
      <c r="G56" s="158"/>
      <c r="H56" s="158"/>
      <c r="I56" s="158"/>
    </row>
    <row r="57" spans="1:11" x14ac:dyDescent="0.25">
      <c r="A57" s="81" t="s">
        <v>29</v>
      </c>
      <c r="B57" s="82"/>
      <c r="C57" s="83">
        <v>27000</v>
      </c>
      <c r="D57" s="83">
        <v>36200</v>
      </c>
      <c r="E57" s="83">
        <v>48069</v>
      </c>
    </row>
    <row r="58" spans="1:11" x14ac:dyDescent="0.25">
      <c r="A58" s="84" t="s">
        <v>30</v>
      </c>
      <c r="B58" s="79"/>
      <c r="C58" s="85">
        <v>42800</v>
      </c>
      <c r="D58" s="85">
        <f>SUM(D59:D62)</f>
        <v>53700</v>
      </c>
      <c r="E58" s="85">
        <f>SUM(E59:E62)</f>
        <v>65569</v>
      </c>
    </row>
    <row r="59" spans="1:11" x14ac:dyDescent="0.25">
      <c r="A59" s="78" t="s">
        <v>59</v>
      </c>
      <c r="B59" s="79"/>
      <c r="C59" s="85"/>
      <c r="D59" s="85">
        <v>36200</v>
      </c>
      <c r="E59" s="85">
        <v>48069</v>
      </c>
    </row>
    <row r="60" spans="1:11" x14ac:dyDescent="0.25">
      <c r="A60" s="78" t="s">
        <v>60</v>
      </c>
      <c r="B60" s="79"/>
      <c r="C60" s="85"/>
      <c r="D60" s="85">
        <v>4200</v>
      </c>
      <c r="E60" s="85">
        <v>4200</v>
      </c>
    </row>
    <row r="61" spans="1:11" x14ac:dyDescent="0.25">
      <c r="A61" s="86" t="s">
        <v>31</v>
      </c>
      <c r="B61" s="93"/>
      <c r="C61" s="94">
        <v>5500</v>
      </c>
      <c r="D61" s="94">
        <v>7000</v>
      </c>
      <c r="E61" s="94">
        <v>7000</v>
      </c>
      <c r="F61" s="160"/>
      <c r="G61" s="160"/>
      <c r="H61" s="160"/>
      <c r="I61" s="160"/>
      <c r="J61" s="160"/>
      <c r="K61" s="160"/>
    </row>
    <row r="62" spans="1:11" ht="15.75" thickBot="1" x14ac:dyDescent="0.3">
      <c r="A62" s="89" t="s">
        <v>32</v>
      </c>
      <c r="B62" s="87"/>
      <c r="C62" s="88">
        <v>6500</v>
      </c>
      <c r="D62" s="88">
        <v>6300</v>
      </c>
      <c r="E62" s="88">
        <v>6300</v>
      </c>
      <c r="F62" s="160"/>
      <c r="G62" s="160"/>
      <c r="H62" s="160"/>
      <c r="I62" s="160"/>
      <c r="J62" s="160"/>
      <c r="K62" s="160"/>
    </row>
    <row r="63" spans="1:11" ht="15.75" thickBot="1" x14ac:dyDescent="0.3">
      <c r="A63" s="92" t="s">
        <v>33</v>
      </c>
      <c r="B63" s="90"/>
      <c r="C63" s="91">
        <f>SUM(C53,C54-C58)</f>
        <v>4614</v>
      </c>
      <c r="D63" s="91">
        <f>SUM(D53,D54-D58)</f>
        <v>5414</v>
      </c>
      <c r="E63" s="91">
        <f>SUM(E53,E54-E58)</f>
        <v>5414</v>
      </c>
    </row>
    <row r="64" spans="1:11" ht="7.5" customHeight="1" thickBot="1" x14ac:dyDescent="0.3">
      <c r="A64" s="141"/>
      <c r="B64" s="141"/>
      <c r="C64" s="141"/>
      <c r="D64" s="141"/>
      <c r="E64" s="139"/>
    </row>
    <row r="65" spans="1:11" x14ac:dyDescent="0.25">
      <c r="A65" s="153" t="s">
        <v>76</v>
      </c>
      <c r="B65" s="154">
        <f>SUM(B66:B75)</f>
        <v>36200000</v>
      </c>
      <c r="C65" s="154">
        <f>SUM(C66:C75)</f>
        <v>48069000</v>
      </c>
      <c r="D65" s="162"/>
      <c r="E65" s="162"/>
      <c r="F65" s="162"/>
      <c r="G65" s="162"/>
      <c r="H65" s="162"/>
      <c r="I65" s="162"/>
      <c r="J65" s="162"/>
      <c r="K65" s="162"/>
    </row>
    <row r="66" spans="1:11" x14ac:dyDescent="0.25">
      <c r="A66" s="144" t="s">
        <v>61</v>
      </c>
      <c r="B66" s="149">
        <v>1500000</v>
      </c>
      <c r="C66" s="149">
        <v>1500000</v>
      </c>
      <c r="E66" s="139"/>
    </row>
    <row r="67" spans="1:11" x14ac:dyDescent="0.25">
      <c r="A67" s="144" t="s">
        <v>62</v>
      </c>
      <c r="B67" s="149">
        <v>4500000</v>
      </c>
      <c r="C67" s="149">
        <v>4500000</v>
      </c>
      <c r="E67" s="139"/>
    </row>
    <row r="68" spans="1:11" x14ac:dyDescent="0.25">
      <c r="A68" s="144" t="s">
        <v>80</v>
      </c>
      <c r="B68" s="149">
        <v>0</v>
      </c>
      <c r="C68" s="149">
        <v>6000000</v>
      </c>
      <c r="E68" s="139"/>
    </row>
    <row r="69" spans="1:11" x14ac:dyDescent="0.25">
      <c r="A69" s="144" t="s">
        <v>63</v>
      </c>
      <c r="B69" s="149">
        <v>2500000</v>
      </c>
      <c r="C69" s="149">
        <v>2500000</v>
      </c>
      <c r="E69" s="139"/>
    </row>
    <row r="70" spans="1:11" x14ac:dyDescent="0.25">
      <c r="A70" s="144" t="s">
        <v>64</v>
      </c>
      <c r="B70" s="149">
        <v>1000000</v>
      </c>
      <c r="C70" s="149">
        <v>1000000</v>
      </c>
      <c r="E70" s="139"/>
    </row>
    <row r="71" spans="1:11" x14ac:dyDescent="0.25">
      <c r="A71" s="144" t="s">
        <v>65</v>
      </c>
      <c r="B71" s="149">
        <v>9500000</v>
      </c>
      <c r="C71" s="149">
        <v>9500000</v>
      </c>
      <c r="E71" s="139"/>
    </row>
    <row r="72" spans="1:11" x14ac:dyDescent="0.25">
      <c r="A72" s="144" t="s">
        <v>66</v>
      </c>
      <c r="B72" s="149">
        <v>3000000</v>
      </c>
      <c r="C72" s="149">
        <v>3000000</v>
      </c>
      <c r="D72" s="161"/>
      <c r="E72" s="139"/>
    </row>
    <row r="73" spans="1:11" x14ac:dyDescent="0.25">
      <c r="A73" s="144" t="s">
        <v>67</v>
      </c>
      <c r="B73" s="149">
        <v>2500000</v>
      </c>
      <c r="C73" s="149">
        <v>2500000</v>
      </c>
      <c r="E73" s="140"/>
    </row>
    <row r="74" spans="1:11" x14ac:dyDescent="0.25">
      <c r="A74" s="144" t="s">
        <v>68</v>
      </c>
      <c r="B74" s="149">
        <v>10000000</v>
      </c>
      <c r="C74" s="149">
        <v>15869000</v>
      </c>
      <c r="E74" s="140"/>
    </row>
    <row r="75" spans="1:11" ht="15.75" thickBot="1" x14ac:dyDescent="0.3">
      <c r="A75" s="145" t="s">
        <v>69</v>
      </c>
      <c r="B75" s="150">
        <v>1700000</v>
      </c>
      <c r="C75" s="150">
        <v>1700000</v>
      </c>
    </row>
    <row r="76" spans="1:11" ht="15.75" thickBot="1" x14ac:dyDescent="0.3">
      <c r="A76" s="146"/>
      <c r="B76" s="151"/>
    </row>
    <row r="77" spans="1:11" ht="15.75" thickBot="1" x14ac:dyDescent="0.3">
      <c r="A77" s="147" t="s">
        <v>77</v>
      </c>
      <c r="B77" s="155">
        <f>SUM(B78:B81)</f>
        <v>4200000</v>
      </c>
    </row>
    <row r="78" spans="1:11" x14ac:dyDescent="0.25">
      <c r="A78" s="148" t="s">
        <v>70</v>
      </c>
      <c r="B78" s="152">
        <v>400000</v>
      </c>
    </row>
    <row r="79" spans="1:11" x14ac:dyDescent="0.25">
      <c r="A79" s="144" t="s">
        <v>71</v>
      </c>
      <c r="B79" s="149">
        <v>500000</v>
      </c>
    </row>
    <row r="80" spans="1:11" x14ac:dyDescent="0.25">
      <c r="A80" s="156" t="s">
        <v>72</v>
      </c>
      <c r="B80" s="157">
        <v>300000</v>
      </c>
    </row>
    <row r="81" spans="1:2" ht="15.75" thickBot="1" x14ac:dyDescent="0.3">
      <c r="A81" s="145" t="s">
        <v>73</v>
      </c>
      <c r="B81" s="150">
        <v>3000000</v>
      </c>
    </row>
  </sheetData>
  <mergeCells count="5">
    <mergeCell ref="D65:K65"/>
    <mergeCell ref="A1:E1"/>
    <mergeCell ref="A3:E3"/>
    <mergeCell ref="C5:D5"/>
    <mergeCell ref="A15:A1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2" firstPageNumber="1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</vt:lpstr>
    </vt:vector>
  </TitlesOfParts>
  <Company>MMKV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Martina</dc:creator>
  <cp:lastModifiedBy>Červenková Jana</cp:lastModifiedBy>
  <cp:lastPrinted>2025-01-03T07:22:43Z</cp:lastPrinted>
  <dcterms:created xsi:type="dcterms:W3CDTF">2019-10-09T13:51:45Z</dcterms:created>
  <dcterms:modified xsi:type="dcterms:W3CDTF">2025-01-03T07:23:42Z</dcterms:modified>
</cp:coreProperties>
</file>