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03-1 Lázeňské lesy a parky\2026\3.Úprava rozpočtu-nař.odvod\"/>
    </mc:Choice>
  </mc:AlternateContent>
  <bookViews>
    <workbookView xWindow="0" yWindow="0" windowWidth="24000" windowHeight="9000" tabRatio="1000"/>
  </bookViews>
  <sheets>
    <sheet name="LLP KV" sheetId="23" r:id="rId1"/>
  </sheets>
  <definedNames>
    <definedName name="_xlnm.Print_Titles" localSheetId="0">'LLP KV'!$1:$4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23" l="1"/>
  <c r="F63" i="23" l="1"/>
  <c r="F69" i="23" l="1"/>
  <c r="F37" i="23"/>
  <c r="F49" i="23" s="1"/>
  <c r="F12" i="23"/>
  <c r="F26" i="23" s="1"/>
  <c r="F50" i="23" l="1"/>
  <c r="F48" i="23"/>
  <c r="C86" i="23"/>
  <c r="E63" i="23"/>
  <c r="E58" i="23"/>
  <c r="E69" i="23" l="1"/>
  <c r="B86" i="23"/>
  <c r="B72" i="23"/>
  <c r="D63" i="23"/>
  <c r="C63" i="23"/>
  <c r="C69" i="23" s="1"/>
  <c r="D58" i="23"/>
  <c r="E49" i="23"/>
  <c r="D49" i="23"/>
  <c r="E48" i="23"/>
  <c r="D48" i="23"/>
  <c r="C48" i="23"/>
  <c r="E37" i="23"/>
  <c r="D37" i="23"/>
  <c r="C37" i="23"/>
  <c r="C49" i="23" s="1"/>
  <c r="E12" i="23"/>
  <c r="E26" i="23" s="1"/>
  <c r="D12" i="23"/>
  <c r="D26" i="23" s="1"/>
  <c r="C12" i="23"/>
  <c r="C26" i="23" s="1"/>
  <c r="D69" i="23" l="1"/>
  <c r="C50" i="23"/>
  <c r="E50" i="23"/>
  <c r="D50" i="23"/>
</calcChain>
</file>

<file path=xl/sharedStrings.xml><?xml version="1.0" encoding="utf-8"?>
<sst xmlns="http://schemas.openxmlformats.org/spreadsheetml/2006/main" count="111" uniqueCount="105">
  <si>
    <t>skutečnost</t>
  </si>
  <si>
    <t>očekávaná skut.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</si>
  <si>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</si>
  <si>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</si>
  <si>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</si>
  <si>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</si>
  <si>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</si>
  <si>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</si>
  <si>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OSOBNÍ NÁKLADY CELKEM</t>
  </si>
  <si>
    <t>Energie</t>
  </si>
  <si>
    <t>Aktivace oběžného majetku (507)</t>
  </si>
  <si>
    <t>Změna stavu zásob vlastní výroby (508)</t>
  </si>
  <si>
    <t xml:space="preserve">  Náklady celkem</t>
  </si>
  <si>
    <t>VÝNOSY ORGANIZACE</t>
  </si>
  <si>
    <t>Úřad práce</t>
  </si>
  <si>
    <t>Výnosy bez příspěvku</t>
  </si>
  <si>
    <t>z toho:</t>
  </si>
  <si>
    <t xml:space="preserve">Nekrytí FI </t>
  </si>
  <si>
    <t>Výnosy vč. Příspěvku</t>
  </si>
  <si>
    <t xml:space="preserve">  Výnosy celkem</t>
  </si>
  <si>
    <t>Výsledek hospodaření</t>
  </si>
  <si>
    <t>Investiční příspěvek města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</si>
  <si>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</si>
  <si>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</si>
  <si>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</si>
  <si>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</si>
  <si>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</si>
  <si>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</si>
  <si>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</si>
  <si>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</si>
  <si>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</si>
  <si>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 xml:space="preserve">Neinvestiční transfer z KK, SR, EU </t>
  </si>
  <si>
    <t>Spotřeba TU a TUV</t>
  </si>
  <si>
    <t>Spotřeba el.energie</t>
  </si>
  <si>
    <t>Vodné a stočné</t>
  </si>
  <si>
    <t>Účelově vázané finanční prostředky podléhající vyúčtování</t>
  </si>
  <si>
    <t>Spotřeba materiálu - 501</t>
  </si>
  <si>
    <t>Opravy a údržba - 511</t>
  </si>
  <si>
    <t>Odpisy - 551</t>
  </si>
  <si>
    <t>Ostatní služby - 518</t>
  </si>
  <si>
    <t>Tržby z prodeje služeb - 602</t>
  </si>
  <si>
    <t>Použití FI na opravy a údržbu - 648</t>
  </si>
  <si>
    <t>Použití fondu odměn - 648</t>
  </si>
  <si>
    <t>Použití rezervního fondu - 648</t>
  </si>
  <si>
    <t>Provozní příspěvek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</si>
  <si>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</si>
  <si>
    <t>Pasportizace zeleně a dřevin</t>
  </si>
  <si>
    <t>Prodané zboží 504</t>
  </si>
  <si>
    <t>oček. skut. 2025</t>
  </si>
  <si>
    <t>plán 2026</t>
  </si>
  <si>
    <t>Tržby z prodeje zboží a výrobků - 601</t>
  </si>
  <si>
    <t>Jiné ostatní výnosy - 604</t>
  </si>
  <si>
    <t>Jiné ostatní výnosy -603,641,646,649,662,663,669</t>
  </si>
  <si>
    <t>Transferový podíl</t>
  </si>
  <si>
    <t>Ostatní náklady - 558, 5xxx</t>
  </si>
  <si>
    <t>Dětská hřiště</t>
  </si>
  <si>
    <t>Bytový fond</t>
  </si>
  <si>
    <t>Květináče</t>
  </si>
  <si>
    <t>Stroje na údržbu tránvíků</t>
  </si>
  <si>
    <t>Nesené stroje a přístroje - program PRV</t>
  </si>
  <si>
    <t>Osobní automobily</t>
  </si>
  <si>
    <t>Lávky obory</t>
  </si>
  <si>
    <t>Základní školy - údržba zeleně, Lokalikata "Krokova" - příprava stavenišť</t>
  </si>
  <si>
    <t>Dětská hřiště, Drobné stavby - Intravilán SMKV - lavičky</t>
  </si>
  <si>
    <t>Opravy chodníků, renovace zeleně Hřbitovní správa</t>
  </si>
  <si>
    <t>Stezka Jeana De Carro - chov koz pro údržbu lokality, odstranění zeleně, lávky</t>
  </si>
  <si>
    <t xml:space="preserve">investiční příspěvek města </t>
  </si>
  <si>
    <t>Areál Kompostárny a Sběrého dvora - stavební práce</t>
  </si>
  <si>
    <t>Investice viz. tabulka č. 1</t>
  </si>
  <si>
    <t>Investice viz. tabulka č. 2</t>
  </si>
  <si>
    <t xml:space="preserve">Arel Sv. Linhart - vybavení budovy, stavební úpravy okolních objektů v areálu </t>
  </si>
  <si>
    <t>Rozpočet na rok 2026</t>
  </si>
  <si>
    <t>plyn a teplo</t>
  </si>
  <si>
    <t>IČO: 000 74 811</t>
  </si>
  <si>
    <t>Stroje na údržbu trávníků</t>
  </si>
  <si>
    <t>Lázeňské lesy a parky Karlovy Vary, příspěvková organizace</t>
  </si>
  <si>
    <t>rozpočet</t>
  </si>
  <si>
    <t>9 695 tis. Kč</t>
  </si>
  <si>
    <t>616 tis. Kč</t>
  </si>
  <si>
    <t>452 tis. Kč</t>
  </si>
  <si>
    <t>832 tis. Kč</t>
  </si>
  <si>
    <t>425 tis. Kč</t>
  </si>
  <si>
    <t>417 tis. Kč</t>
  </si>
  <si>
    <t>Rekonstrukce Ovčího rybníka</t>
  </si>
  <si>
    <t>1 869 tis. Kč</t>
  </si>
  <si>
    <t>Technologie kompostárny a svozu biodpadu</t>
  </si>
  <si>
    <t>31 440 tis. Kč</t>
  </si>
  <si>
    <t>3 851 tis. Kč</t>
  </si>
  <si>
    <t>1 952 tis. Kč</t>
  </si>
  <si>
    <t>3 332 tis. Kč</t>
  </si>
  <si>
    <t>1 635 tis. Kč</t>
  </si>
  <si>
    <t>1 317 tis. Kč</t>
  </si>
  <si>
    <t>5 084 tis. Kč</t>
  </si>
  <si>
    <t>tabulka č. 1 Investice - investiční příspěvek zřizovatele</t>
  </si>
  <si>
    <t>Nákladní vůz do 3,5 t - sklápěcí - odpadové taxi, černé skládky</t>
  </si>
  <si>
    <t>tabulka č. 2 Investice - Čerpání FI z vlas. zdrojů LLPKV</t>
  </si>
  <si>
    <t>Komponenty na nákladní vozidlo do 3,5 t pro odpad. taxi</t>
  </si>
  <si>
    <t>přesun z roku 2025</t>
  </si>
  <si>
    <t>upr.plán 2026</t>
  </si>
  <si>
    <t>upr.rozpočet</t>
  </si>
  <si>
    <t>úpr.plánu 2026</t>
  </si>
  <si>
    <t>nařízený odvod do rozpočtu zřizovatele</t>
  </si>
  <si>
    <t>TZ - ERP K2 - repotovací služby, napojení kopostár. atd</t>
  </si>
  <si>
    <t>přesun z r. 2025-9.695.000,00 Kč</t>
  </si>
  <si>
    <t>příjem z prodeje pozemků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</si>
</sst>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&quot; tis.Kč&quot;;\-#,##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i/>
      <sz val="10"/>
      <name val="Calibri"/>
      <family val="2"/>
      <charset val="238"/>
    </font>
    <font>
      <sz val="9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21" fillId="0" borderId="0"/>
    <xf numFmtId="0" fontId="23" fillId="0" borderId="0"/>
    <xf numFmtId="44" fontId="23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3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3" fontId="10" fillId="0" borderId="11" xfId="0" applyNumberFormat="1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10" fillId="0" borderId="18" xfId="1" applyFont="1" applyBorder="1" applyAlignment="1">
      <alignment vertical="center"/>
    </xf>
    <xf numFmtId="3" fontId="10" fillId="0" borderId="19" xfId="0" applyNumberFormat="1" applyFont="1" applyBorder="1" applyAlignment="1">
      <alignment vertical="center"/>
    </xf>
    <xf numFmtId="0" fontId="12" fillId="2" borderId="1" xfId="1" applyFont="1" applyFill="1" applyBorder="1" applyAlignment="1">
      <alignment vertical="center"/>
    </xf>
    <xf numFmtId="3" fontId="7" fillId="2" borderId="21" xfId="0" applyNumberFormat="1" applyFont="1" applyFill="1" applyBorder="1" applyAlignment="1">
      <alignment vertical="center"/>
    </xf>
    <xf numFmtId="3" fontId="7" fillId="2" borderId="22" xfId="0" applyNumberFormat="1" applyFont="1" applyFill="1" applyBorder="1" applyAlignment="1">
      <alignment vertical="center"/>
    </xf>
    <xf numFmtId="3" fontId="13" fillId="3" borderId="23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10" fillId="4" borderId="13" xfId="1" applyFont="1" applyFill="1" applyBorder="1"/>
    <xf numFmtId="3" fontId="10" fillId="4" borderId="14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12" fillId="2" borderId="11" xfId="0" applyNumberFormat="1" applyFont="1" applyFill="1" applyBorder="1" applyAlignment="1">
      <alignment vertical="center"/>
    </xf>
    <xf numFmtId="3" fontId="7" fillId="2" borderId="12" xfId="0" applyNumberFormat="1" applyFont="1" applyFill="1" applyBorder="1" applyAlignment="1">
      <alignment vertical="center"/>
    </xf>
    <xf numFmtId="3" fontId="12" fillId="3" borderId="14" xfId="0" applyNumberFormat="1" applyFont="1" applyFill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0" fontId="15" fillId="0" borderId="13" xfId="0" applyFont="1" applyBorder="1" applyAlignment="1">
      <alignment horizontal="left" vertical="center"/>
    </xf>
    <xf numFmtId="3" fontId="13" fillId="0" borderId="14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3" fillId="3" borderId="24" xfId="0" applyNumberFormat="1" applyFont="1" applyFill="1" applyBorder="1" applyAlignment="1">
      <alignment vertical="center"/>
    </xf>
    <xf numFmtId="3" fontId="4" fillId="3" borderId="28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30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7" fillId="6" borderId="3" xfId="0" applyNumberFormat="1" applyFont="1" applyFill="1" applyBorder="1" applyAlignment="1">
      <alignment vertical="center"/>
    </xf>
    <xf numFmtId="3" fontId="8" fillId="6" borderId="21" xfId="0" applyNumberFormat="1" applyFont="1" applyFill="1" applyBorder="1" applyAlignment="1">
      <alignment vertical="center"/>
    </xf>
    <xf numFmtId="3" fontId="7" fillId="6" borderId="22" xfId="0" applyNumberFormat="1" applyFont="1" applyFill="1" applyBorder="1" applyAlignment="1">
      <alignment vertical="center"/>
    </xf>
    <xf numFmtId="3" fontId="7" fillId="6" borderId="30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vertical="top"/>
    </xf>
    <xf numFmtId="3" fontId="10" fillId="0" borderId="0" xfId="1" applyNumberFormat="1" applyFont="1"/>
    <xf numFmtId="0" fontId="12" fillId="7" borderId="1" xfId="1" applyFont="1" applyFill="1" applyBorder="1" applyAlignment="1">
      <alignment vertical="center"/>
    </xf>
    <xf numFmtId="3" fontId="12" fillId="7" borderId="21" xfId="0" applyNumberFormat="1" applyFont="1" applyFill="1" applyBorder="1" applyAlignment="1">
      <alignment vertical="center"/>
    </xf>
    <xf numFmtId="3" fontId="12" fillId="7" borderId="22" xfId="0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vertical="center"/>
    </xf>
    <xf numFmtId="0" fontId="15" fillId="3" borderId="33" xfId="0" applyFont="1" applyFill="1" applyBorder="1" applyAlignment="1">
      <alignment vertical="center"/>
    </xf>
    <xf numFmtId="3" fontId="15" fillId="3" borderId="34" xfId="0" applyNumberFormat="1" applyFont="1" applyFill="1" applyBorder="1" applyAlignment="1">
      <alignment horizontal="right" vertical="center"/>
    </xf>
    <xf numFmtId="0" fontId="11" fillId="4" borderId="13" xfId="0" applyFont="1" applyFill="1" applyBorder="1" applyAlignment="1">
      <alignment horizontal="left" vertical="center" indent="1"/>
    </xf>
    <xf numFmtId="0" fontId="11" fillId="4" borderId="27" xfId="0" applyFont="1" applyFill="1" applyBorder="1" applyAlignment="1">
      <alignment vertical="center"/>
    </xf>
    <xf numFmtId="3" fontId="11" fillId="4" borderId="16" xfId="0" applyNumberFormat="1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left" vertical="center" indent="1"/>
    </xf>
    <xf numFmtId="0" fontId="20" fillId="3" borderId="27" xfId="0" applyFont="1" applyFill="1" applyBorder="1" applyAlignment="1">
      <alignment vertical="center"/>
    </xf>
    <xf numFmtId="3" fontId="11" fillId="3" borderId="16" xfId="0" applyNumberFormat="1" applyFont="1" applyFill="1" applyBorder="1" applyAlignment="1">
      <alignment horizontal="right" vertical="center"/>
    </xf>
    <xf numFmtId="0" fontId="11" fillId="7" borderId="13" xfId="0" applyFont="1" applyFill="1" applyBorder="1" applyAlignment="1">
      <alignment horizontal="left" vertical="center" indent="1"/>
    </xf>
    <xf numFmtId="0" fontId="11" fillId="7" borderId="27" xfId="0" applyFont="1" applyFill="1" applyBorder="1" applyAlignment="1">
      <alignment vertical="center"/>
    </xf>
    <xf numFmtId="3" fontId="11" fillId="7" borderId="16" xfId="0" applyNumberFormat="1" applyFont="1" applyFill="1" applyBorder="1" applyAlignment="1">
      <alignment horizontal="right" vertical="center"/>
    </xf>
    <xf numFmtId="0" fontId="20" fillId="3" borderId="13" xfId="0" applyFont="1" applyFill="1" applyBorder="1" applyAlignment="1">
      <alignment vertical="center"/>
    </xf>
    <xf numFmtId="3" fontId="15" fillId="3" borderId="16" xfId="0" applyNumberFormat="1" applyFont="1" applyFill="1" applyBorder="1" applyAlignment="1">
      <alignment horizontal="right" vertical="center"/>
    </xf>
    <xf numFmtId="0" fontId="4" fillId="8" borderId="13" xfId="0" applyFont="1" applyFill="1" applyBorder="1" applyAlignment="1">
      <alignment horizontal="left" vertical="center" indent="1"/>
    </xf>
    <xf numFmtId="0" fontId="4" fillId="5" borderId="15" xfId="0" applyFont="1" applyFill="1" applyBorder="1" applyAlignment="1">
      <alignment vertical="center"/>
    </xf>
    <xf numFmtId="3" fontId="4" fillId="5" borderId="17" xfId="0" applyNumberFormat="1" applyFont="1" applyFill="1" applyBorder="1" applyAlignment="1">
      <alignment horizontal="right" vertical="center"/>
    </xf>
    <xf numFmtId="0" fontId="4" fillId="5" borderId="18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vertical="center"/>
    </xf>
    <xf numFmtId="3" fontId="8" fillId="0" borderId="22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4" fillId="8" borderId="27" xfId="0" applyFont="1" applyFill="1" applyBorder="1" applyAlignment="1">
      <alignment vertical="center"/>
    </xf>
    <xf numFmtId="3" fontId="4" fillId="8" borderId="16" xfId="0" applyNumberFormat="1" applyFont="1" applyFill="1" applyBorder="1" applyAlignment="1">
      <alignment horizontal="right" vertical="center"/>
    </xf>
    <xf numFmtId="3" fontId="8" fillId="3" borderId="22" xfId="0" applyNumberFormat="1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3" fontId="4" fillId="3" borderId="42" xfId="0" applyNumberFormat="1" applyFont="1" applyFill="1" applyBorder="1"/>
    <xf numFmtId="3" fontId="4" fillId="3" borderId="39" xfId="0" applyNumberFormat="1" applyFont="1" applyFill="1" applyBorder="1"/>
    <xf numFmtId="3" fontId="7" fillId="2" borderId="31" xfId="0" applyNumberFormat="1" applyFont="1" applyFill="1" applyBorder="1" applyAlignment="1">
      <alignment vertical="center"/>
    </xf>
    <xf numFmtId="3" fontId="13" fillId="0" borderId="39" xfId="0" applyNumberFormat="1" applyFont="1" applyBorder="1" applyAlignment="1">
      <alignment vertical="center"/>
    </xf>
    <xf numFmtId="3" fontId="13" fillId="4" borderId="39" xfId="0" applyNumberFormat="1" applyFont="1" applyFill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12" fillId="2" borderId="43" xfId="0" applyNumberFormat="1" applyFont="1" applyFill="1" applyBorder="1" applyAlignment="1">
      <alignment vertical="center"/>
    </xf>
    <xf numFmtId="3" fontId="7" fillId="2" borderId="34" xfId="0" applyNumberFormat="1" applyFont="1" applyFill="1" applyBorder="1" applyAlignment="1">
      <alignment vertical="center"/>
    </xf>
    <xf numFmtId="3" fontId="7" fillId="2" borderId="44" xfId="0" applyNumberFormat="1" applyFont="1" applyFill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3" fontId="7" fillId="0" borderId="39" xfId="0" applyNumberFormat="1" applyFont="1" applyBorder="1" applyAlignment="1">
      <alignment vertical="center"/>
    </xf>
    <xf numFmtId="3" fontId="4" fillId="0" borderId="39" xfId="0" applyNumberFormat="1" applyFont="1" applyBorder="1"/>
    <xf numFmtId="3" fontId="4" fillId="3" borderId="38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13" xfId="0" applyFont="1" applyBorder="1" applyAlignment="1">
      <alignment horizontal="left" vertical="center"/>
    </xf>
    <xf numFmtId="0" fontId="10" fillId="3" borderId="18" xfId="1" applyFont="1" applyFill="1" applyBorder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3" fontId="12" fillId="2" borderId="42" xfId="0" applyNumberFormat="1" applyFont="1" applyFill="1" applyBorder="1" applyAlignment="1">
      <alignment vertical="center"/>
    </xf>
    <xf numFmtId="3" fontId="12" fillId="2" borderId="39" xfId="0" applyNumberFormat="1" applyFont="1" applyFill="1" applyBorder="1" applyAlignment="1">
      <alignment vertical="center"/>
    </xf>
    <xf numFmtId="0" fontId="10" fillId="2" borderId="1" xfId="1" applyFont="1" applyFill="1" applyBorder="1" applyAlignment="1">
      <alignment vertical="center"/>
    </xf>
    <xf numFmtId="3" fontId="12" fillId="7" borderId="31" xfId="0" applyNumberFormat="1" applyFont="1" applyFill="1" applyBorder="1" applyAlignment="1">
      <alignment vertical="center"/>
    </xf>
    <xf numFmtId="0" fontId="16" fillId="0" borderId="27" xfId="0" applyFont="1" applyBorder="1" applyAlignment="1">
      <alignment horizontal="left" vertical="center"/>
    </xf>
    <xf numFmtId="3" fontId="15" fillId="0" borderId="0" xfId="0" applyNumberFormat="1" applyFont="1" applyAlignment="1">
      <alignment horizontal="right" vertical="center"/>
    </xf>
    <xf numFmtId="0" fontId="0" fillId="0" borderId="45" xfId="0" applyBorder="1"/>
    <xf numFmtId="3" fontId="10" fillId="2" borderId="2" xfId="1" applyNumberFormat="1" applyFont="1" applyFill="1" applyBorder="1" applyAlignment="1">
      <alignment vertical="center"/>
    </xf>
    <xf numFmtId="3" fontId="10" fillId="2" borderId="31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3" fontId="10" fillId="2" borderId="22" xfId="1" applyNumberFormat="1" applyFont="1" applyFill="1" applyBorder="1" applyAlignment="1">
      <alignment horizontal="right" vertical="center"/>
    </xf>
    <xf numFmtId="0" fontId="0" fillId="0" borderId="14" xfId="0" applyBorder="1"/>
    <xf numFmtId="0" fontId="14" fillId="0" borderId="1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3" fontId="7" fillId="0" borderId="23" xfId="0" applyNumberFormat="1" applyFont="1" applyBorder="1" applyAlignment="1">
      <alignment vertical="center"/>
    </xf>
    <xf numFmtId="164" fontId="22" fillId="0" borderId="14" xfId="0" applyNumberFormat="1" applyFont="1" applyBorder="1"/>
    <xf numFmtId="164" fontId="0" fillId="0" borderId="14" xfId="0" applyNumberFormat="1" applyBorder="1"/>
    <xf numFmtId="0" fontId="22" fillId="0" borderId="14" xfId="0" applyFont="1" applyBorder="1"/>
    <xf numFmtId="3" fontId="4" fillId="0" borderId="38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13" fillId="0" borderId="24" xfId="0" applyNumberFormat="1" applyFont="1" applyBorder="1" applyAlignment="1">
      <alignment vertical="center"/>
    </xf>
    <xf numFmtId="0" fontId="0" fillId="0" borderId="14" xfId="0" applyBorder="1" applyAlignment="1">
      <alignment wrapText="1"/>
    </xf>
    <xf numFmtId="164" fontId="0" fillId="0" borderId="14" xfId="0" applyNumberFormat="1" applyBorder="1" applyAlignment="1">
      <alignment vertical="center"/>
    </xf>
    <xf numFmtId="0" fontId="4" fillId="0" borderId="32" xfId="0" applyFont="1" applyBorder="1" applyAlignment="1">
      <alignment vertical="center"/>
    </xf>
    <xf numFmtId="3" fontId="13" fillId="0" borderId="46" xfId="0" applyNumberFormat="1" applyFont="1" applyBorder="1" applyAlignment="1">
      <alignment vertical="center"/>
    </xf>
    <xf numFmtId="3" fontId="10" fillId="0" borderId="43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center" wrapText="1"/>
    </xf>
    <xf numFmtId="164" fontId="22" fillId="0" borderId="14" xfId="0" applyNumberFormat="1" applyFon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47" xfId="0" applyBorder="1"/>
    <xf numFmtId="0" fontId="22" fillId="0" borderId="48" xfId="0" applyFont="1" applyBorder="1"/>
    <xf numFmtId="164" fontId="22" fillId="0" borderId="16" xfId="0" applyNumberFormat="1" applyFont="1" applyBorder="1" applyAlignment="1">
      <alignment horizontal="right"/>
    </xf>
    <xf numFmtId="0" fontId="0" fillId="0" borderId="48" xfId="0" applyBorder="1"/>
    <xf numFmtId="164" fontId="0" fillId="0" borderId="16" xfId="0" applyNumberFormat="1" applyBorder="1" applyAlignment="1">
      <alignment horizontal="right"/>
    </xf>
    <xf numFmtId="0" fontId="4" fillId="0" borderId="48" xfId="0" applyFont="1" applyBorder="1"/>
    <xf numFmtId="0" fontId="0" fillId="0" borderId="49" xfId="0" applyBorder="1"/>
    <xf numFmtId="164" fontId="0" fillId="0" borderId="19" xfId="0" applyNumberFormat="1" applyBorder="1"/>
    <xf numFmtId="164" fontId="0" fillId="0" borderId="19" xfId="0" applyNumberFormat="1" applyBorder="1" applyAlignment="1">
      <alignment horizontal="right"/>
    </xf>
    <xf numFmtId="164" fontId="0" fillId="0" borderId="20" xfId="0" applyNumberFormat="1" applyBorder="1" applyAlignment="1">
      <alignment horizontal="right"/>
    </xf>
    <xf numFmtId="0" fontId="0" fillId="6" borderId="11" xfId="0" applyFill="1" applyBorder="1" applyAlignment="1">
      <alignment horizontal="center"/>
    </xf>
    <xf numFmtId="0" fontId="4" fillId="6" borderId="11" xfId="0" applyFont="1" applyFill="1" applyBorder="1"/>
    <xf numFmtId="0" fontId="0" fillId="6" borderId="12" xfId="0" applyFill="1" applyBorder="1" applyAlignment="1">
      <alignment horizontal="center"/>
    </xf>
    <xf numFmtId="3" fontId="0" fillId="0" borderId="0" xfId="0" applyNumberFormat="1"/>
    <xf numFmtId="9" fontId="0" fillId="0" borderId="0" xfId="5" applyFont="1"/>
    <xf numFmtId="0" fontId="0" fillId="3" borderId="0" xfId="0" applyFill="1"/>
    <xf numFmtId="0" fontId="4" fillId="3" borderId="50" xfId="0" applyFont="1" applyFill="1" applyBorder="1" applyAlignment="1">
      <alignment horizontal="left" vertical="center" indent="1"/>
    </xf>
    <xf numFmtId="0" fontId="4" fillId="3" borderId="51" xfId="0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27" xfId="0" applyFont="1" applyBorder="1"/>
    <xf numFmtId="0" fontId="6" fillId="0" borderId="4" xfId="0" applyFont="1" applyBorder="1" applyAlignment="1">
      <alignment horizontal="right" vertical="center"/>
    </xf>
    <xf numFmtId="0" fontId="4" fillId="0" borderId="25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</cellXfs>
  <cellStyles count="6">
    <cellStyle name="Měna 2" xfId="4"/>
    <cellStyle name="Normální" xfId="0" builtinId="0"/>
    <cellStyle name="normální 2" xfId="1"/>
    <cellStyle name="Normální 3" xfId="2"/>
    <cellStyle name="Normální 4" xfId="3"/>
    <cellStyle name="Procenta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A49" zoomScaleNormal="100" workbookViewId="0">
      <selection activeCell="F59" sqref="F59"/>
    </sheetView>
  </sheetViews>
  <sheetFormatPr defaultRowHeight="15" x14ac:dyDescent="0.25"/>
  <cols>
    <col min="1" max="1" width="48.5703125" customWidth="1"/>
    <col min="2" max="2" width="15.85546875" customWidth="1"/>
    <col min="3" max="3" width="15.5703125" customWidth="1"/>
    <col min="4" max="4" width="15" customWidth="1"/>
    <col min="5" max="5" width="13.140625" customWidth="1"/>
    <col min="6" max="6" width="13.28515625" bestFit="1" customWidth="1"/>
    <col min="7" max="7" width="14.28515625" customWidth="1"/>
    <col min="9" max="9" width="11.28515625" bestFit="1" customWidth="1"/>
  </cols>
  <sheetData>
    <row r="1" spans="1:9" ht="19.5" thickBot="1" x14ac:dyDescent="0.3">
      <c r="A1" s="171" t="s">
        <v>71</v>
      </c>
      <c r="B1" s="172"/>
      <c r="C1" s="172"/>
      <c r="D1" s="172"/>
      <c r="E1" s="172"/>
      <c r="F1" s="173"/>
    </row>
    <row r="2" spans="1:9" ht="15.75" thickBot="1" x14ac:dyDescent="0.3">
      <c r="A2" s="1"/>
      <c r="B2" s="1"/>
    </row>
    <row r="3" spans="1:9" ht="16.5" thickBot="1" x14ac:dyDescent="0.3">
      <c r="A3" s="168" t="s">
        <v>75</v>
      </c>
      <c r="B3" s="169"/>
      <c r="C3" s="169"/>
      <c r="D3" s="169"/>
      <c r="E3" s="169"/>
      <c r="F3" s="170"/>
    </row>
    <row r="4" spans="1:9" x14ac:dyDescent="0.25">
      <c r="A4" s="2" t="s">
        <v>73</v>
      </c>
      <c r="B4" s="3"/>
    </row>
    <row r="5" spans="1:9" ht="17.45" customHeight="1" thickBot="1" x14ac:dyDescent="0.3">
      <c r="A5" s="4"/>
      <c r="B5" s="9"/>
      <c r="C5" s="176"/>
      <c r="D5" s="176"/>
      <c r="E5" s="5"/>
    </row>
    <row r="6" spans="1:9" ht="15" customHeight="1" x14ac:dyDescent="0.25">
      <c r="A6" s="4"/>
      <c r="B6" s="93"/>
      <c r="C6" s="6" t="s">
        <v>0</v>
      </c>
      <c r="D6" s="7" t="s">
        <v>1</v>
      </c>
      <c r="E6" s="7" t="s">
        <v>76</v>
      </c>
      <c r="F6" s="7" t="s">
        <v>99</v>
      </c>
    </row>
    <row r="7" spans="1:9" ht="15" customHeight="1" thickBot="1" x14ac:dyDescent="0.3">
      <c r="A7" s="8" t="s">
        <v>2</v>
      </c>
      <c r="B7" s="94"/>
      <c r="C7" s="10">
        <v>2024</v>
      </c>
      <c r="D7" s="11">
        <v>2025</v>
      </c>
      <c r="E7" s="11">
        <v>2026</v>
      </c>
      <c r="F7" s="11">
        <v>2026</v>
      </c>
    </row>
    <row r="8" spans="1:9" x14ac:dyDescent="0.25">
      <c r="A8" s="12" t="s">
        <v>3</v>
      </c>
      <c r="B8" s="96"/>
      <c r="C8" s="13">
        <v>44711000</v>
      </c>
      <c r="D8" s="14">
        <v>52000000</v>
      </c>
      <c r="E8" s="15">
        <v>50200000</v>
      </c>
      <c r="F8" s="15">
        <v>53600000</v>
      </c>
    </row>
    <row r="9" spans="1:9" x14ac:dyDescent="0.25">
      <c r="A9" s="16" t="s">
        <v>4</v>
      </c>
      <c r="B9" s="97"/>
      <c r="C9" s="17">
        <v>4046000</v>
      </c>
      <c r="D9" s="18">
        <v>2200000</v>
      </c>
      <c r="E9" s="19">
        <v>2700000</v>
      </c>
      <c r="F9" s="19">
        <v>3200000</v>
      </c>
    </row>
    <row r="10" spans="1:9" x14ac:dyDescent="0.25">
      <c r="A10" s="16" t="s">
        <v>5</v>
      </c>
      <c r="B10" s="97"/>
      <c r="C10" s="17">
        <v>15986000</v>
      </c>
      <c r="D10" s="18">
        <v>17000000</v>
      </c>
      <c r="E10" s="19">
        <v>17000000</v>
      </c>
      <c r="F10" s="19">
        <v>18500000</v>
      </c>
    </row>
    <row r="11" spans="1:9" ht="15.75" thickBot="1" x14ac:dyDescent="0.3">
      <c r="A11" s="16" t="s">
        <v>6</v>
      </c>
      <c r="B11" s="97"/>
      <c r="C11" s="17">
        <v>1858000</v>
      </c>
      <c r="D11" s="18">
        <v>1000000</v>
      </c>
      <c r="E11" s="19">
        <v>3000000</v>
      </c>
      <c r="F11" s="19">
        <v>3000000</v>
      </c>
    </row>
    <row r="12" spans="1:9" ht="15.75" thickBot="1" x14ac:dyDescent="0.3">
      <c r="A12" s="22" t="s">
        <v>8</v>
      </c>
      <c r="B12" s="98"/>
      <c r="C12" s="23">
        <f>SUM(C8:C11)</f>
        <v>66601000</v>
      </c>
      <c r="D12" s="24">
        <f>SUM(D8:D11)</f>
        <v>72200000</v>
      </c>
      <c r="E12" s="24">
        <f>SUM(E8:E11)</f>
        <v>72900000</v>
      </c>
      <c r="F12" s="24">
        <f>SUM(F8:F11)</f>
        <v>78300000</v>
      </c>
      <c r="H12" s="162"/>
      <c r="I12" s="163"/>
    </row>
    <row r="13" spans="1:9" x14ac:dyDescent="0.25">
      <c r="A13" s="12" t="s">
        <v>7</v>
      </c>
      <c r="B13" s="96"/>
      <c r="C13" s="13">
        <v>329000</v>
      </c>
      <c r="D13" s="14">
        <v>300000</v>
      </c>
      <c r="E13" s="14">
        <v>0</v>
      </c>
      <c r="F13" s="14">
        <v>0</v>
      </c>
    </row>
    <row r="14" spans="1:9" x14ac:dyDescent="0.25">
      <c r="A14" s="142" t="s">
        <v>36</v>
      </c>
      <c r="B14" s="143"/>
      <c r="C14" s="144">
        <v>12388000</v>
      </c>
      <c r="D14" s="145">
        <v>12500000</v>
      </c>
      <c r="E14" s="145">
        <v>12400000</v>
      </c>
      <c r="F14" s="145">
        <v>12400000</v>
      </c>
    </row>
    <row r="15" spans="1:9" x14ac:dyDescent="0.25">
      <c r="A15" s="177" t="s">
        <v>9</v>
      </c>
      <c r="B15" s="25" t="s">
        <v>32</v>
      </c>
      <c r="C15" s="17">
        <v>83000</v>
      </c>
      <c r="D15" s="26">
        <v>0</v>
      </c>
      <c r="E15" s="26">
        <v>100000</v>
      </c>
      <c r="F15" s="26">
        <v>100000</v>
      </c>
    </row>
    <row r="16" spans="1:9" x14ac:dyDescent="0.25">
      <c r="A16" s="178"/>
      <c r="B16" s="25" t="s">
        <v>33</v>
      </c>
      <c r="C16" s="17">
        <v>1635000</v>
      </c>
      <c r="D16" s="26">
        <v>2200000</v>
      </c>
      <c r="E16" s="26">
        <v>1700000</v>
      </c>
      <c r="F16" s="26">
        <v>1700000</v>
      </c>
    </row>
    <row r="17" spans="1:8" x14ac:dyDescent="0.25">
      <c r="A17" s="178"/>
      <c r="B17" s="25" t="s">
        <v>72</v>
      </c>
      <c r="C17" s="17">
        <v>548000</v>
      </c>
      <c r="D17" s="26">
        <v>300000</v>
      </c>
      <c r="E17" s="26">
        <v>600000</v>
      </c>
      <c r="F17" s="26">
        <v>600000</v>
      </c>
    </row>
    <row r="18" spans="1:8" x14ac:dyDescent="0.25">
      <c r="A18" s="179"/>
      <c r="B18" s="25" t="s">
        <v>34</v>
      </c>
      <c r="C18" s="17">
        <v>345000</v>
      </c>
      <c r="D18" s="26">
        <v>500000</v>
      </c>
      <c r="E18" s="26">
        <v>400000</v>
      </c>
      <c r="F18" s="26">
        <v>400000</v>
      </c>
    </row>
    <row r="19" spans="1:8" x14ac:dyDescent="0.25">
      <c r="A19" s="95" t="s">
        <v>47</v>
      </c>
      <c r="B19" s="99"/>
      <c r="C19" s="17">
        <v>2152000</v>
      </c>
      <c r="D19" s="26">
        <v>1800000</v>
      </c>
      <c r="E19" s="26">
        <v>2200000</v>
      </c>
      <c r="F19" s="26">
        <v>2200000</v>
      </c>
    </row>
    <row r="20" spans="1:8" x14ac:dyDescent="0.25">
      <c r="A20" s="95" t="s">
        <v>37</v>
      </c>
      <c r="B20" s="99"/>
      <c r="C20" s="17">
        <v>4231000</v>
      </c>
      <c r="D20" s="26">
        <v>7000000</v>
      </c>
      <c r="E20" s="26">
        <v>4500000</v>
      </c>
      <c r="F20" s="26">
        <v>4500000</v>
      </c>
    </row>
    <row r="21" spans="1:8" x14ac:dyDescent="0.25">
      <c r="A21" s="27" t="s">
        <v>38</v>
      </c>
      <c r="B21" s="100"/>
      <c r="C21" s="28">
        <v>18814000</v>
      </c>
      <c r="D21" s="29">
        <v>15500000</v>
      </c>
      <c r="E21" s="29">
        <v>19000000</v>
      </c>
      <c r="F21" s="29">
        <v>19000000</v>
      </c>
    </row>
    <row r="22" spans="1:8" x14ac:dyDescent="0.25">
      <c r="A22" s="16" t="s">
        <v>54</v>
      </c>
      <c r="B22" s="99"/>
      <c r="C22" s="17">
        <v>11670000</v>
      </c>
      <c r="D22" s="26">
        <v>11800000</v>
      </c>
      <c r="E22" s="26">
        <v>11700000</v>
      </c>
      <c r="F22" s="26">
        <v>11700000</v>
      </c>
    </row>
    <row r="23" spans="1:8" x14ac:dyDescent="0.25">
      <c r="A23" s="16" t="s">
        <v>10</v>
      </c>
      <c r="B23" s="99"/>
      <c r="C23" s="17">
        <v>-669000</v>
      </c>
      <c r="D23" s="26">
        <v>0</v>
      </c>
      <c r="E23" s="26">
        <v>0</v>
      </c>
      <c r="F23" s="26">
        <v>0</v>
      </c>
    </row>
    <row r="24" spans="1:8" x14ac:dyDescent="0.25">
      <c r="A24" s="16" t="s">
        <v>11</v>
      </c>
      <c r="B24" s="99"/>
      <c r="C24" s="17">
        <v>-952000</v>
      </c>
      <c r="D24" s="26">
        <v>0</v>
      </c>
      <c r="E24" s="26">
        <v>0</v>
      </c>
      <c r="F24" s="26">
        <v>0</v>
      </c>
    </row>
    <row r="25" spans="1:8" ht="15.75" thickBot="1" x14ac:dyDescent="0.3">
      <c r="A25" s="20" t="s">
        <v>39</v>
      </c>
      <c r="B25" s="101"/>
      <c r="C25" s="21">
        <v>16173000</v>
      </c>
      <c r="D25" s="30">
        <v>15700000</v>
      </c>
      <c r="E25" s="31">
        <v>16000000</v>
      </c>
      <c r="F25" s="31">
        <v>16000000</v>
      </c>
    </row>
    <row r="26" spans="1:8" ht="15.75" thickBot="1" x14ac:dyDescent="0.3">
      <c r="A26" s="130" t="s">
        <v>12</v>
      </c>
      <c r="B26" s="102"/>
      <c r="C26" s="32">
        <f>SUM(C12:C25)</f>
        <v>133348000</v>
      </c>
      <c r="D26" s="33">
        <f>SUM(D12:D25)</f>
        <v>139800000</v>
      </c>
      <c r="E26" s="33">
        <f>SUM(E12:E25)</f>
        <v>141500000</v>
      </c>
      <c r="F26" s="33">
        <f>SUM(F12:F25)</f>
        <v>146900000</v>
      </c>
      <c r="H26" s="162"/>
    </row>
    <row r="27" spans="1:8" x14ac:dyDescent="0.25">
      <c r="A27" s="4"/>
    </row>
    <row r="28" spans="1:8" ht="15.75" thickBot="1" x14ac:dyDescent="0.3">
      <c r="A28" s="8" t="s">
        <v>13</v>
      </c>
      <c r="B28" s="34"/>
    </row>
    <row r="29" spans="1:8" x14ac:dyDescent="0.25">
      <c r="A29" s="110" t="s">
        <v>44</v>
      </c>
      <c r="B29" s="118"/>
      <c r="C29" s="35">
        <v>30700000</v>
      </c>
      <c r="D29" s="36">
        <v>29000000</v>
      </c>
      <c r="E29" s="36">
        <v>27500000</v>
      </c>
      <c r="F29" s="36">
        <v>27500000</v>
      </c>
    </row>
    <row r="30" spans="1:8" x14ac:dyDescent="0.25">
      <c r="A30" s="131" t="s">
        <v>35</v>
      </c>
      <c r="B30" s="119"/>
      <c r="C30" s="103">
        <v>1895000</v>
      </c>
      <c r="D30" s="104">
        <v>3000000</v>
      </c>
      <c r="E30" s="105">
        <v>2000000</v>
      </c>
      <c r="F30" s="105">
        <v>2000000</v>
      </c>
    </row>
    <row r="31" spans="1:8" x14ac:dyDescent="0.25">
      <c r="A31" s="111" t="s">
        <v>31</v>
      </c>
      <c r="B31" s="106"/>
      <c r="C31" s="37">
        <v>8572000</v>
      </c>
      <c r="D31" s="38">
        <v>0</v>
      </c>
      <c r="E31" s="39">
        <v>0</v>
      </c>
      <c r="F31" s="39">
        <v>0</v>
      </c>
    </row>
    <row r="32" spans="1:8" x14ac:dyDescent="0.25">
      <c r="A32" s="111" t="s">
        <v>14</v>
      </c>
      <c r="B32" s="107"/>
      <c r="C32" s="37">
        <v>0</v>
      </c>
      <c r="D32" s="38">
        <v>0</v>
      </c>
      <c r="E32" s="39">
        <v>0</v>
      </c>
      <c r="F32" s="39">
        <v>0</v>
      </c>
    </row>
    <row r="33" spans="1:6" x14ac:dyDescent="0.25">
      <c r="A33" s="180" t="s">
        <v>65</v>
      </c>
      <c r="B33" s="181"/>
      <c r="C33" s="37">
        <v>0</v>
      </c>
      <c r="D33" s="38">
        <v>0</v>
      </c>
      <c r="E33" s="39">
        <v>800000</v>
      </c>
      <c r="F33" s="39">
        <v>800000</v>
      </c>
    </row>
    <row r="34" spans="1:6" x14ac:dyDescent="0.25">
      <c r="A34" s="180" t="s">
        <v>64</v>
      </c>
      <c r="B34" s="181"/>
      <c r="C34" s="37">
        <v>0</v>
      </c>
      <c r="D34" s="38">
        <v>0</v>
      </c>
      <c r="E34" s="39">
        <v>1000000</v>
      </c>
      <c r="F34" s="39">
        <v>1000000</v>
      </c>
    </row>
    <row r="35" spans="1:6" x14ac:dyDescent="0.25">
      <c r="A35" s="111" t="s">
        <v>63</v>
      </c>
      <c r="B35" s="107"/>
      <c r="C35" s="37">
        <v>0</v>
      </c>
      <c r="D35" s="38">
        <v>1800000</v>
      </c>
      <c r="E35" s="39">
        <v>2000000</v>
      </c>
      <c r="F35" s="39">
        <v>2000000</v>
      </c>
    </row>
    <row r="36" spans="1:6" x14ac:dyDescent="0.25">
      <c r="A36" s="111" t="s">
        <v>62</v>
      </c>
      <c r="B36" s="107"/>
      <c r="C36" s="37">
        <v>2800000</v>
      </c>
      <c r="D36" s="38">
        <v>7300000</v>
      </c>
      <c r="E36" s="39">
        <v>2500000</v>
      </c>
      <c r="F36" s="39">
        <v>2500000</v>
      </c>
    </row>
    <row r="37" spans="1:6" x14ac:dyDescent="0.25">
      <c r="A37" s="112" t="s">
        <v>15</v>
      </c>
      <c r="B37" s="107"/>
      <c r="C37" s="133">
        <f>SUM(C39:C47)</f>
        <v>89381000</v>
      </c>
      <c r="D37" s="38">
        <f>SUM(D39:D47)</f>
        <v>98700000</v>
      </c>
      <c r="E37" s="38">
        <f>SUM(E39:E47)</f>
        <v>105700000</v>
      </c>
      <c r="F37" s="38">
        <f>SUM(F39:F47)</f>
        <v>111100000</v>
      </c>
    </row>
    <row r="38" spans="1:6" x14ac:dyDescent="0.25">
      <c r="A38" s="40" t="s">
        <v>16</v>
      </c>
      <c r="B38" s="122"/>
      <c r="C38" s="122"/>
      <c r="D38" s="122"/>
      <c r="E38" s="132"/>
      <c r="F38" s="132"/>
    </row>
    <row r="39" spans="1:6" x14ac:dyDescent="0.25">
      <c r="A39" s="16" t="s">
        <v>40</v>
      </c>
      <c r="B39" s="108"/>
      <c r="C39" s="41">
        <v>18989000</v>
      </c>
      <c r="D39" s="42">
        <v>20000000</v>
      </c>
      <c r="E39" s="26">
        <v>25300000</v>
      </c>
      <c r="F39" s="26">
        <v>25600000</v>
      </c>
    </row>
    <row r="40" spans="1:6" x14ac:dyDescent="0.25">
      <c r="A40" s="16" t="s">
        <v>50</v>
      </c>
      <c r="B40" s="108"/>
      <c r="C40" s="41">
        <v>45173000</v>
      </c>
      <c r="D40" s="42">
        <v>46700000</v>
      </c>
      <c r="E40" s="26">
        <v>50000000</v>
      </c>
      <c r="F40" s="26">
        <v>55100000</v>
      </c>
    </row>
    <row r="41" spans="1:6" x14ac:dyDescent="0.25">
      <c r="A41" s="16" t="s">
        <v>51</v>
      </c>
      <c r="B41" s="108"/>
      <c r="C41" s="41">
        <v>3858000</v>
      </c>
      <c r="D41" s="42">
        <v>4000000</v>
      </c>
      <c r="E41" s="26">
        <v>3900000</v>
      </c>
      <c r="F41" s="26">
        <v>3900000</v>
      </c>
    </row>
    <row r="42" spans="1:6" x14ac:dyDescent="0.25">
      <c r="A42" s="174" t="s">
        <v>52</v>
      </c>
      <c r="B42" s="175"/>
      <c r="C42" s="41">
        <v>8637000</v>
      </c>
      <c r="D42" s="42">
        <v>14700000</v>
      </c>
      <c r="E42" s="26">
        <v>12000000</v>
      </c>
      <c r="F42" s="26">
        <v>12000000</v>
      </c>
    </row>
    <row r="43" spans="1:6" x14ac:dyDescent="0.25">
      <c r="A43" s="113" t="s">
        <v>41</v>
      </c>
      <c r="B43" s="108"/>
      <c r="C43" s="41">
        <v>3720000</v>
      </c>
      <c r="D43" s="42">
        <v>7000000</v>
      </c>
      <c r="E43" s="26">
        <v>4000000</v>
      </c>
      <c r="F43" s="26">
        <v>4000000</v>
      </c>
    </row>
    <row r="44" spans="1:6" x14ac:dyDescent="0.25">
      <c r="A44" s="16" t="s">
        <v>17</v>
      </c>
      <c r="B44" s="137"/>
      <c r="C44" s="41">
        <v>5210000</v>
      </c>
      <c r="D44" s="138">
        <v>6300000</v>
      </c>
      <c r="E44" s="31">
        <v>6300000</v>
      </c>
      <c r="F44" s="31">
        <v>6300000</v>
      </c>
    </row>
    <row r="45" spans="1:6" x14ac:dyDescent="0.25">
      <c r="A45" s="20" t="s">
        <v>53</v>
      </c>
      <c r="B45" s="137"/>
      <c r="C45" s="139">
        <v>3794000</v>
      </c>
      <c r="D45" s="138">
        <v>0</v>
      </c>
      <c r="E45" s="31">
        <v>4200000</v>
      </c>
      <c r="F45" s="31">
        <v>4200000</v>
      </c>
    </row>
    <row r="46" spans="1:6" ht="15.75" thickBot="1" x14ac:dyDescent="0.3">
      <c r="A46" s="114" t="s">
        <v>42</v>
      </c>
      <c r="B46" s="109"/>
      <c r="C46" s="43">
        <v>0</v>
      </c>
      <c r="D46" s="44">
        <v>0</v>
      </c>
      <c r="E46" s="45">
        <v>0</v>
      </c>
      <c r="F46" s="45">
        <v>0</v>
      </c>
    </row>
    <row r="47" spans="1:6" ht="15" hidden="1" customHeight="1" x14ac:dyDescent="0.25">
      <c r="A47" s="114" t="s">
        <v>43</v>
      </c>
      <c r="B47" s="109"/>
      <c r="C47" s="43">
        <v>0</v>
      </c>
      <c r="D47" s="44">
        <v>0</v>
      </c>
      <c r="E47" s="45">
        <v>0</v>
      </c>
      <c r="F47" s="45">
        <v>0</v>
      </c>
    </row>
    <row r="48" spans="1:6" ht="15.75" thickBot="1" x14ac:dyDescent="0.3">
      <c r="A48" s="115" t="s">
        <v>18</v>
      </c>
      <c r="B48" s="102"/>
      <c r="C48" s="32">
        <f>C37+C29</f>
        <v>120081000</v>
      </c>
      <c r="D48" s="46">
        <f>D37+D29</f>
        <v>127700000</v>
      </c>
      <c r="E48" s="47">
        <f>E37+E29</f>
        <v>133200000</v>
      </c>
      <c r="F48" s="47">
        <f>F37+F29</f>
        <v>138600000</v>
      </c>
    </row>
    <row r="49" spans="1:6" ht="15.75" thickBot="1" x14ac:dyDescent="0.3">
      <c r="A49" s="116" t="s">
        <v>19</v>
      </c>
      <c r="B49" s="48"/>
      <c r="C49" s="49">
        <f>C29+C30+C31+C32+C36+C37</f>
        <v>133348000</v>
      </c>
      <c r="D49" s="49">
        <f>SUM(D29:D37)</f>
        <v>139800000</v>
      </c>
      <c r="E49" s="86">
        <f>E29+E30+E31+E32+E37+E35+E36+E34+E33</f>
        <v>141500000</v>
      </c>
      <c r="F49" s="86">
        <f>F29+F30+F31+F32+F37+F35+F36+F34+F33</f>
        <v>146900000</v>
      </c>
    </row>
    <row r="50" spans="1:6" ht="15.75" thickBot="1" x14ac:dyDescent="0.3">
      <c r="A50" s="117" t="s">
        <v>20</v>
      </c>
      <c r="B50" s="50"/>
      <c r="C50" s="51">
        <f>C49-C26</f>
        <v>0</v>
      </c>
      <c r="D50" s="52">
        <f>SUM(D49-D26)</f>
        <v>0</v>
      </c>
      <c r="E50" s="53">
        <f>E49-E26</f>
        <v>0</v>
      </c>
      <c r="F50" s="53">
        <f>F49-F26</f>
        <v>0</v>
      </c>
    </row>
    <row r="51" spans="1:6" ht="15.75" thickBot="1" x14ac:dyDescent="0.3">
      <c r="A51" s="54"/>
      <c r="B51" s="55"/>
      <c r="C51" s="56"/>
      <c r="D51" s="55"/>
      <c r="E51" s="57"/>
    </row>
    <row r="52" spans="1:6" ht="15.75" thickBot="1" x14ac:dyDescent="0.3">
      <c r="A52" s="120" t="s">
        <v>45</v>
      </c>
      <c r="B52" s="125"/>
      <c r="C52" s="126">
        <v>99</v>
      </c>
      <c r="D52" s="128">
        <v>110</v>
      </c>
      <c r="E52" s="128">
        <v>110</v>
      </c>
    </row>
    <row r="53" spans="1:6" ht="24.75" customHeight="1" thickBot="1" x14ac:dyDescent="0.3">
      <c r="A53" s="58"/>
      <c r="B53" s="59"/>
      <c r="F53" s="146" t="s">
        <v>103</v>
      </c>
    </row>
    <row r="54" spans="1:6" ht="15.75" thickBot="1" x14ac:dyDescent="0.3">
      <c r="A54" s="60" t="s">
        <v>21</v>
      </c>
      <c r="B54" s="121"/>
      <c r="C54" s="61">
        <v>15132000</v>
      </c>
      <c r="D54" s="62">
        <v>55269000</v>
      </c>
      <c r="E54" s="62">
        <v>21745000</v>
      </c>
      <c r="F54" s="62">
        <v>31440000</v>
      </c>
    </row>
    <row r="55" spans="1:6" ht="15.75" thickBot="1" x14ac:dyDescent="0.3"/>
    <row r="56" spans="1:6" ht="15.75" thickBot="1" x14ac:dyDescent="0.3">
      <c r="A56" s="90" t="s">
        <v>22</v>
      </c>
      <c r="B56" s="91"/>
      <c r="C56" s="92" t="s">
        <v>48</v>
      </c>
      <c r="D56" s="92" t="s">
        <v>49</v>
      </c>
      <c r="E56" s="92" t="s">
        <v>98</v>
      </c>
      <c r="F56" s="92" t="s">
        <v>100</v>
      </c>
    </row>
    <row r="57" spans="1:6" ht="15.75" thickBot="1" x14ac:dyDescent="0.3">
      <c r="A57" s="87" t="s">
        <v>23</v>
      </c>
      <c r="B57" s="88"/>
      <c r="C57" s="89">
        <v>4614000</v>
      </c>
      <c r="D57" s="89">
        <v>1414000</v>
      </c>
      <c r="E57" s="89">
        <v>1414000</v>
      </c>
      <c r="F57" s="89">
        <v>1414000</v>
      </c>
    </row>
    <row r="58" spans="1:6" x14ac:dyDescent="0.25">
      <c r="A58" s="63" t="s">
        <v>24</v>
      </c>
      <c r="B58" s="64"/>
      <c r="C58" s="65">
        <v>69569000</v>
      </c>
      <c r="D58" s="65">
        <f>D59+D60+D62</f>
        <v>44945000</v>
      </c>
      <c r="E58" s="65">
        <f>E59+E60+E62</f>
        <v>54640000</v>
      </c>
      <c r="F58" s="65">
        <f>SUM(F59:F62)</f>
        <v>55576810</v>
      </c>
    </row>
    <row r="59" spans="1:6" x14ac:dyDescent="0.25">
      <c r="A59" s="66" t="s">
        <v>25</v>
      </c>
      <c r="B59" s="67"/>
      <c r="C59" s="68">
        <v>15500000</v>
      </c>
      <c r="D59" s="68">
        <v>19000000</v>
      </c>
      <c r="E59" s="68">
        <v>19000000</v>
      </c>
      <c r="F59" s="68">
        <v>19000000</v>
      </c>
    </row>
    <row r="60" spans="1:6" x14ac:dyDescent="0.25">
      <c r="A60" s="69" t="s">
        <v>26</v>
      </c>
      <c r="B60" s="70"/>
      <c r="C60" s="71">
        <v>2800000</v>
      </c>
      <c r="D60" s="71">
        <v>4200000</v>
      </c>
      <c r="E60" s="71">
        <v>4200000</v>
      </c>
      <c r="F60" s="71">
        <v>4200000</v>
      </c>
    </row>
    <row r="61" spans="1:6" x14ac:dyDescent="0.25">
      <c r="A61" s="69" t="s">
        <v>104</v>
      </c>
      <c r="B61" s="70"/>
      <c r="C61" s="71">
        <v>0</v>
      </c>
      <c r="D61" s="71">
        <v>0</v>
      </c>
      <c r="E61" s="71">
        <v>0</v>
      </c>
      <c r="F61" s="71">
        <v>936810</v>
      </c>
    </row>
    <row r="62" spans="1:6" x14ac:dyDescent="0.25">
      <c r="A62" s="72" t="s">
        <v>66</v>
      </c>
      <c r="B62" s="73"/>
      <c r="C62" s="74">
        <v>51269000</v>
      </c>
      <c r="D62" s="74">
        <v>21745000</v>
      </c>
      <c r="E62" s="74">
        <v>31440000</v>
      </c>
      <c r="F62" s="74">
        <v>31440000</v>
      </c>
    </row>
    <row r="63" spans="1:6" x14ac:dyDescent="0.25">
      <c r="A63" s="75" t="s">
        <v>27</v>
      </c>
      <c r="B63" s="70"/>
      <c r="C63" s="76">
        <f>SUM(C64:C67)</f>
        <v>72769000</v>
      </c>
      <c r="D63" s="76">
        <f>SUM(D64:D67)</f>
        <v>40045000</v>
      </c>
      <c r="E63" s="76">
        <f>SUM(E64:E67)</f>
        <v>49740000</v>
      </c>
      <c r="F63" s="76">
        <f>SUM(F64:F68)</f>
        <v>50676810</v>
      </c>
    </row>
    <row r="64" spans="1:6" x14ac:dyDescent="0.25">
      <c r="A64" s="69" t="s">
        <v>68</v>
      </c>
      <c r="B64" s="70"/>
      <c r="C64" s="76">
        <v>59469000</v>
      </c>
      <c r="D64" s="76">
        <v>21745000</v>
      </c>
      <c r="E64" s="76">
        <v>31440000</v>
      </c>
      <c r="F64" s="76">
        <v>31440000</v>
      </c>
    </row>
    <row r="65" spans="1:6" x14ac:dyDescent="0.25">
      <c r="A65" s="69" t="s">
        <v>69</v>
      </c>
      <c r="B65" s="70"/>
      <c r="C65" s="76">
        <v>0</v>
      </c>
      <c r="D65" s="76">
        <v>8000000</v>
      </c>
      <c r="E65" s="76">
        <v>8000000</v>
      </c>
      <c r="F65" s="76">
        <v>8000000</v>
      </c>
    </row>
    <row r="66" spans="1:6" x14ac:dyDescent="0.25">
      <c r="A66" s="77" t="s">
        <v>28</v>
      </c>
      <c r="B66" s="84"/>
      <c r="C66" s="85">
        <v>7000000</v>
      </c>
      <c r="D66" s="85">
        <v>4000000</v>
      </c>
      <c r="E66" s="85">
        <v>4000000</v>
      </c>
      <c r="F66" s="85">
        <v>4000000</v>
      </c>
    </row>
    <row r="67" spans="1:6" x14ac:dyDescent="0.25">
      <c r="A67" s="80" t="s">
        <v>29</v>
      </c>
      <c r="B67" s="78"/>
      <c r="C67" s="79">
        <v>6300000</v>
      </c>
      <c r="D67" s="79">
        <v>6300000</v>
      </c>
      <c r="E67" s="79">
        <v>6300000</v>
      </c>
      <c r="F67" s="79">
        <v>6300000</v>
      </c>
    </row>
    <row r="68" spans="1:6" s="164" customFormat="1" ht="15.75" thickBot="1" x14ac:dyDescent="0.3">
      <c r="A68" s="165" t="s">
        <v>101</v>
      </c>
      <c r="B68" s="166"/>
      <c r="C68" s="167">
        <v>0</v>
      </c>
      <c r="D68" s="167">
        <v>0</v>
      </c>
      <c r="E68" s="167">
        <v>0</v>
      </c>
      <c r="F68" s="167">
        <v>936810</v>
      </c>
    </row>
    <row r="69" spans="1:6" ht="15.75" thickBot="1" x14ac:dyDescent="0.3">
      <c r="A69" s="83" t="s">
        <v>30</v>
      </c>
      <c r="B69" s="81"/>
      <c r="C69" s="82">
        <f>SUM(C57,C58-C63)</f>
        <v>1414000</v>
      </c>
      <c r="D69" s="82">
        <f>SUM(D57,D58-D63)</f>
        <v>6314000</v>
      </c>
      <c r="E69" s="82">
        <f>SUM(E57,E58-E63)</f>
        <v>6314000</v>
      </c>
      <c r="F69" s="82">
        <f>SUM(F57,F58-F63)</f>
        <v>6314000</v>
      </c>
    </row>
    <row r="70" spans="1:6" ht="3.75" customHeight="1" thickBot="1" x14ac:dyDescent="0.3">
      <c r="A70" s="124"/>
      <c r="B70" s="124"/>
      <c r="C70" s="124"/>
      <c r="D70" s="124"/>
      <c r="E70" s="123"/>
    </row>
    <row r="71" spans="1:6" x14ac:dyDescent="0.25">
      <c r="A71" s="149"/>
      <c r="B71" s="159" t="s">
        <v>49</v>
      </c>
      <c r="C71" s="160" t="s">
        <v>97</v>
      </c>
      <c r="D71" s="161" t="s">
        <v>98</v>
      </c>
      <c r="E71" s="123"/>
    </row>
    <row r="72" spans="1:6" x14ac:dyDescent="0.25">
      <c r="A72" s="150" t="s">
        <v>93</v>
      </c>
      <c r="B72" s="134">
        <f>SUM(B73:B82)</f>
        <v>21745</v>
      </c>
      <c r="C72" s="147" t="s">
        <v>77</v>
      </c>
      <c r="D72" s="151" t="s">
        <v>86</v>
      </c>
      <c r="E72" s="127"/>
    </row>
    <row r="73" spans="1:6" x14ac:dyDescent="0.25">
      <c r="A73" s="152" t="s">
        <v>58</v>
      </c>
      <c r="B73" s="135">
        <v>3235</v>
      </c>
      <c r="C73" s="148" t="s">
        <v>78</v>
      </c>
      <c r="D73" s="153" t="s">
        <v>87</v>
      </c>
    </row>
    <row r="74" spans="1:6" x14ac:dyDescent="0.25">
      <c r="A74" s="154" t="s">
        <v>94</v>
      </c>
      <c r="B74" s="135">
        <v>2200</v>
      </c>
      <c r="C74" s="148"/>
      <c r="D74" s="153">
        <v>2200</v>
      </c>
    </row>
    <row r="75" spans="1:6" x14ac:dyDescent="0.25">
      <c r="A75" s="152" t="s">
        <v>59</v>
      </c>
      <c r="B75" s="135">
        <v>5400</v>
      </c>
      <c r="C75" s="148"/>
      <c r="D75" s="153">
        <v>5400</v>
      </c>
    </row>
    <row r="76" spans="1:6" x14ac:dyDescent="0.25">
      <c r="A76" s="152" t="s">
        <v>60</v>
      </c>
      <c r="B76" s="135">
        <v>1500</v>
      </c>
      <c r="C76" s="148" t="s">
        <v>79</v>
      </c>
      <c r="D76" s="153" t="s">
        <v>88</v>
      </c>
    </row>
    <row r="77" spans="1:6" x14ac:dyDescent="0.25">
      <c r="A77" s="152" t="s">
        <v>56</v>
      </c>
      <c r="B77" s="135">
        <v>800</v>
      </c>
      <c r="C77" s="148"/>
      <c r="D77" s="153">
        <v>800</v>
      </c>
    </row>
    <row r="78" spans="1:6" x14ac:dyDescent="0.25">
      <c r="A78" s="152" t="s">
        <v>55</v>
      </c>
      <c r="B78" s="135">
        <v>2500</v>
      </c>
      <c r="C78" s="148" t="s">
        <v>80</v>
      </c>
      <c r="D78" s="153" t="s">
        <v>89</v>
      </c>
    </row>
    <row r="79" spans="1:6" x14ac:dyDescent="0.25">
      <c r="A79" s="152" t="s">
        <v>61</v>
      </c>
      <c r="B79" s="135">
        <v>3100</v>
      </c>
      <c r="C79" s="148"/>
      <c r="D79" s="153">
        <v>3100</v>
      </c>
    </row>
    <row r="80" spans="1:6" x14ac:dyDescent="0.25">
      <c r="A80" s="152" t="s">
        <v>46</v>
      </c>
      <c r="B80" s="135">
        <v>1210</v>
      </c>
      <c r="C80" s="148" t="s">
        <v>81</v>
      </c>
      <c r="D80" s="153" t="s">
        <v>90</v>
      </c>
    </row>
    <row r="81" spans="1:4" x14ac:dyDescent="0.25">
      <c r="A81" s="152" t="s">
        <v>102</v>
      </c>
      <c r="B81" s="135">
        <v>900</v>
      </c>
      <c r="C81" s="148" t="s">
        <v>82</v>
      </c>
      <c r="D81" s="153" t="s">
        <v>91</v>
      </c>
    </row>
    <row r="82" spans="1:4" x14ac:dyDescent="0.25">
      <c r="A82" s="152" t="s">
        <v>57</v>
      </c>
      <c r="B82" s="135">
        <v>900</v>
      </c>
      <c r="C82" s="148"/>
      <c r="D82" s="153">
        <v>900</v>
      </c>
    </row>
    <row r="83" spans="1:4" x14ac:dyDescent="0.25">
      <c r="A83" s="152" t="s">
        <v>83</v>
      </c>
      <c r="B83" s="135"/>
      <c r="C83" s="148" t="s">
        <v>84</v>
      </c>
      <c r="D83" s="153" t="s">
        <v>84</v>
      </c>
    </row>
    <row r="84" spans="1:4" ht="15.75" thickBot="1" x14ac:dyDescent="0.3">
      <c r="A84" s="155" t="s">
        <v>85</v>
      </c>
      <c r="B84" s="156"/>
      <c r="C84" s="157" t="s">
        <v>92</v>
      </c>
      <c r="D84" s="158" t="s">
        <v>92</v>
      </c>
    </row>
    <row r="86" spans="1:4" x14ac:dyDescent="0.25">
      <c r="A86" s="136" t="s">
        <v>95</v>
      </c>
      <c r="B86" s="134">
        <f>SUM(B87:B92)</f>
        <v>8000</v>
      </c>
      <c r="C86" s="134">
        <f>SUM(C87:C92)</f>
        <v>8000</v>
      </c>
    </row>
    <row r="87" spans="1:4" x14ac:dyDescent="0.25">
      <c r="A87" s="129" t="s">
        <v>67</v>
      </c>
      <c r="B87" s="135">
        <v>4000</v>
      </c>
      <c r="C87" s="135">
        <v>4000</v>
      </c>
    </row>
    <row r="88" spans="1:4" ht="30" x14ac:dyDescent="0.25">
      <c r="A88" s="140" t="s">
        <v>70</v>
      </c>
      <c r="B88" s="141">
        <v>1000</v>
      </c>
      <c r="C88" s="141">
        <v>1000</v>
      </c>
    </row>
    <row r="89" spans="1:4" x14ac:dyDescent="0.25">
      <c r="A89" s="129" t="s">
        <v>60</v>
      </c>
      <c r="B89" s="135">
        <v>500</v>
      </c>
      <c r="C89" s="135">
        <v>500</v>
      </c>
    </row>
    <row r="90" spans="1:4" x14ac:dyDescent="0.25">
      <c r="A90" s="129" t="s">
        <v>56</v>
      </c>
      <c r="B90" s="135">
        <v>700</v>
      </c>
      <c r="C90" s="135">
        <v>700</v>
      </c>
    </row>
    <row r="91" spans="1:4" ht="19.5" customHeight="1" x14ac:dyDescent="0.25">
      <c r="A91" s="129" t="s">
        <v>96</v>
      </c>
      <c r="B91" s="135">
        <v>800</v>
      </c>
      <c r="C91" s="135">
        <v>800</v>
      </c>
    </row>
    <row r="92" spans="1:4" x14ac:dyDescent="0.25">
      <c r="A92" s="140" t="s">
        <v>74</v>
      </c>
      <c r="B92" s="141">
        <v>1000</v>
      </c>
      <c r="C92" s="141">
        <v>1000</v>
      </c>
    </row>
  </sheetData>
  <mergeCells count="7">
    <mergeCell ref="A3:F3"/>
    <mergeCell ref="A1:F1"/>
    <mergeCell ref="A42:B42"/>
    <mergeCell ref="C5:D5"/>
    <mergeCell ref="A15:A18"/>
    <mergeCell ref="A33:B33"/>
    <mergeCell ref="A34:B3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1" firstPageNumber="8" fitToHeight="2" orientation="portrait" useFirstPageNumber="1" r:id="rId1"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LLP KV</vt:lpstr>
      <vt:lpstr>'LLP KV'!Názvy_tisku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Pokorná Martina</dc:creator>
  <cp:lastModifiedBy>Červenková Jana</cp:lastModifiedBy>
  <cp:lastPrinted>2026-03-16T13:24:31Z</cp:lastPrinted>
  <dcterms:created xsi:type="dcterms:W3CDTF">2019-10-09T13:51:45Z</dcterms:created>
  <dcterms:modified xsi:type="dcterms:W3CDTF">2026-03-16T14:11:01Z</dcterms:modified>
</cp:coreProperties>
</file>