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05 KAM\KAM 2025\1.Úprava rozpočtu - přesuny\"/>
    </mc:Choice>
  </mc:AlternateContent>
  <bookViews>
    <workbookView xWindow="0" yWindow="0" windowWidth="24000" windowHeight="9000"/>
  </bookViews>
  <sheets>
    <sheet name="KAM" sheetId="2" r:id="rId1"/>
    <sheet name="SVR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" l="1"/>
  <c r="F43" i="2"/>
  <c r="F52" i="2" s="1"/>
  <c r="F13" i="2"/>
  <c r="F34" i="2" s="1"/>
  <c r="F54" i="2" l="1"/>
  <c r="C68" i="2"/>
  <c r="C67" i="2"/>
  <c r="C62" i="2"/>
  <c r="C69" i="2" s="1"/>
  <c r="C43" i="2" l="1"/>
  <c r="C52" i="2" s="1"/>
  <c r="C13" i="2"/>
  <c r="C34" i="2" s="1"/>
  <c r="C54" i="2" l="1"/>
  <c r="E41" i="3"/>
  <c r="D41" i="3"/>
  <c r="E40" i="3"/>
  <c r="D40" i="3"/>
  <c r="C40" i="3"/>
  <c r="C41" i="3" s="1"/>
  <c r="C42" i="3" s="1"/>
  <c r="B40" i="3"/>
  <c r="B41" i="3" s="1"/>
  <c r="B42" i="3" s="1"/>
  <c r="F31" i="3"/>
  <c r="F40" i="3" s="1"/>
  <c r="E31" i="3"/>
  <c r="D31" i="3"/>
  <c r="C31" i="3"/>
  <c r="B31" i="3"/>
  <c r="F23" i="3"/>
  <c r="E23" i="3"/>
  <c r="D23" i="3"/>
  <c r="C23" i="3"/>
  <c r="F13" i="3"/>
  <c r="E13" i="3"/>
  <c r="D13" i="3"/>
  <c r="C13" i="3"/>
  <c r="B13" i="3"/>
  <c r="B23" i="3" s="1"/>
  <c r="E42" i="3" l="1"/>
  <c r="D42" i="3"/>
  <c r="F41" i="3"/>
  <c r="F42" i="3" s="1"/>
  <c r="D53" i="2" l="1"/>
  <c r="D43" i="2"/>
  <c r="D52" i="2" s="1"/>
  <c r="D13" i="2"/>
  <c r="D34" i="2" s="1"/>
  <c r="D54" i="2" l="1"/>
  <c r="D68" i="2"/>
  <c r="D67" i="2"/>
  <c r="D62" i="2"/>
  <c r="D69" i="2" s="1"/>
  <c r="E53" i="2" l="1"/>
  <c r="E43" i="2" l="1"/>
  <c r="E13" i="2"/>
  <c r="E34" i="2" s="1"/>
  <c r="E54" i="2" l="1"/>
  <c r="E52" i="2"/>
</calcChain>
</file>

<file path=xl/sharedStrings.xml><?xml version="1.0" encoding="utf-8"?>
<sst xmlns="http://schemas.openxmlformats.org/spreadsheetml/2006/main" count="115" uniqueCount="89">
  <si>
    <t xml:space="preserve">Kancelář architektury města Karlovy Vary, příspěvková organizace </t>
  </si>
  <si>
    <t>v tis.Kč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</si>
  <si>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</si>
  <si>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</si>
  <si>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</si>
  <si>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</si>
  <si>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</si>
  <si>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</si>
  <si>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</si>
  <si>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Energie</t>
  </si>
  <si>
    <t>Aktivace oběžného majetku (507)</t>
  </si>
  <si>
    <t>Změna stavu zásob vlastní výroby (508)</t>
  </si>
  <si>
    <t xml:space="preserve">  Náklady celkem</t>
  </si>
  <si>
    <t>VÝNOSY ORGANIZACE</t>
  </si>
  <si>
    <t xml:space="preserve">Neinvestiční transfer z KÚ, SR, EU </t>
  </si>
  <si>
    <t>Úřad práce</t>
  </si>
  <si>
    <t>Výnosy bez příspěvku</t>
  </si>
  <si>
    <t>z toho:</t>
  </si>
  <si>
    <t xml:space="preserve">Nekrytí FI </t>
  </si>
  <si>
    <t>Výnosy vč. Příspěvku</t>
  </si>
  <si>
    <t xml:space="preserve">  Výnosy celkem</t>
  </si>
  <si>
    <t>Výsledek hospodaření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</si>
  <si>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</t>
    </r>
  </si>
  <si>
    <t>Investiční příspěvek města</t>
  </si>
  <si>
    <t>Použití fondu investic v tis. Kč</t>
  </si>
  <si>
    <t>počáteční stav</t>
  </si>
  <si>
    <t>příjmy - celkem</t>
  </si>
  <si>
    <t>odpisy</t>
  </si>
  <si>
    <t>transferový podíl</t>
  </si>
  <si>
    <t>investiční příspěvek města na</t>
  </si>
  <si>
    <t>výdaje - celkem</t>
  </si>
  <si>
    <t>opravy a údržba</t>
  </si>
  <si>
    <t>nekrytí fondu</t>
  </si>
  <si>
    <t>konečný stav</t>
  </si>
  <si>
    <t>Neinvestiční příspěvek města na proj. Úkoly</t>
  </si>
  <si>
    <t>Účelově vázané finanční prostředky podléhající vyúčtování</t>
  </si>
  <si>
    <t>Spotřeba TU a TUV</t>
  </si>
  <si>
    <t>Spotřeba el.energie</t>
  </si>
  <si>
    <t>Spotřeba plynu</t>
  </si>
  <si>
    <t>Vodné a stočné</t>
  </si>
  <si>
    <t>Spotřeba materiálu - 501</t>
  </si>
  <si>
    <t>Opravy a údržba - 6xx</t>
  </si>
  <si>
    <t>Odpisy - 551</t>
  </si>
  <si>
    <t>Ostatní náklady - 5xx</t>
  </si>
  <si>
    <t>Ostatní služby - 518</t>
  </si>
  <si>
    <t>Tržby z prodeje služeb - 602</t>
  </si>
  <si>
    <t>Tržby z prodeje materiálu - 6xx</t>
  </si>
  <si>
    <t>Jiné ostatní výnosy - 6xx</t>
  </si>
  <si>
    <t>Použití FI na opravy a údržbu  - 648</t>
  </si>
  <si>
    <t>Použití fondu odměn - 648</t>
  </si>
  <si>
    <t>Použití rezervního fondu - 648</t>
  </si>
  <si>
    <t>Provozní příspěvek</t>
  </si>
  <si>
    <t>IČO: 069 68 155</t>
  </si>
  <si>
    <t>Dílčí projekty ve veřejném prostoru</t>
  </si>
  <si>
    <t>Provozní příspěvek-Projektové úkoly - ÚZ 940</t>
  </si>
  <si>
    <t>plán 2024</t>
  </si>
  <si>
    <t>Rozpočet na rok 2025</t>
  </si>
  <si>
    <t>oček. skutečnost</t>
  </si>
  <si>
    <t>ÚAP - veřejná prostranství, prostorové rezervy</t>
  </si>
  <si>
    <t>Manuál městských povrchů</t>
  </si>
  <si>
    <t>ÚAP - pokračování</t>
  </si>
  <si>
    <t>ÚS levobřežního předpolí Chebského mostu</t>
  </si>
  <si>
    <t>VP-náměstí Vančurova</t>
  </si>
  <si>
    <t>VP-náplavka Solivárna</t>
  </si>
  <si>
    <t>VP-DÚSP pítko před Vřídelní kolonádou</t>
  </si>
  <si>
    <t>Karlovarská kostka - soutěž / souběžná zakázka</t>
  </si>
  <si>
    <t>VP-předprostor Jednota Drahovice</t>
  </si>
  <si>
    <t>Střednědobý výhled rozpočtu</t>
  </si>
  <si>
    <t>Kancelář architektury města, příspěvková organizace</t>
  </si>
  <si>
    <t>skutečnost</t>
  </si>
  <si>
    <t>rozpočet</t>
  </si>
  <si>
    <t>SVR</t>
  </si>
  <si>
    <t>HČ</t>
  </si>
  <si>
    <t>Spotřeba materiálu</t>
  </si>
  <si>
    <t>Opravy a údržba</t>
  </si>
  <si>
    <t>Projekty</t>
  </si>
  <si>
    <t>Odpisy</t>
  </si>
  <si>
    <t>Ostatní náklady</t>
  </si>
  <si>
    <t xml:space="preserve">Ostatní služby </t>
  </si>
  <si>
    <t>Účelově vázané finan.prostředky podléhající vyúčt.</t>
  </si>
  <si>
    <t>Provozní příspěvek-projektové úkoly - ÚZ 940</t>
  </si>
  <si>
    <t>Tržby z prodeje služeb</t>
  </si>
  <si>
    <t>Tržby z prodeje materiálu</t>
  </si>
  <si>
    <t xml:space="preserve">Jiné ostatní výnosy </t>
  </si>
  <si>
    <t xml:space="preserve">Použití FI na opravy a údržbu </t>
  </si>
  <si>
    <t>Použití fondu odměn</t>
  </si>
  <si>
    <t>Použití rezervního fondu</t>
  </si>
  <si>
    <t>plán 2025</t>
  </si>
  <si>
    <t>úpr.rozpočtu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</si>
</sst>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horizontal="right" vertical="center"/>
    </xf>
    <xf numFmtId="3" fontId="3" fillId="7" borderId="11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5" fillId="0" borderId="6" xfId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3" fontId="4" fillId="4" borderId="15" xfId="0" applyNumberFormat="1" applyFont="1" applyFill="1" applyBorder="1" applyAlignment="1">
      <alignment vertical="center"/>
    </xf>
    <xf numFmtId="3" fontId="16" fillId="3" borderId="19" xfId="0" applyNumberFormat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18" fillId="5" borderId="17" xfId="0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15" fillId="4" borderId="15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 indent="1"/>
    </xf>
    <xf numFmtId="0" fontId="10" fillId="3" borderId="20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horizontal="right" vertical="center"/>
    </xf>
    <xf numFmtId="3" fontId="9" fillId="3" borderId="11" xfId="0" applyNumberFormat="1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vertical="center"/>
    </xf>
    <xf numFmtId="0" fontId="15" fillId="6" borderId="10" xfId="1" applyFont="1" applyFill="1" applyBorder="1"/>
    <xf numFmtId="0" fontId="9" fillId="6" borderId="10" xfId="0" applyFont="1" applyFill="1" applyBorder="1" applyAlignment="1">
      <alignment horizontal="left" vertical="center" indent="1"/>
    </xf>
    <xf numFmtId="3" fontId="9" fillId="6" borderId="11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3" fontId="3" fillId="8" borderId="14" xfId="0" applyNumberFormat="1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 indent="1"/>
    </xf>
    <xf numFmtId="3" fontId="3" fillId="8" borderId="14" xfId="0" applyNumberFormat="1" applyFont="1" applyFill="1" applyBorder="1" applyAlignment="1">
      <alignment horizontal="right" vertical="center"/>
    </xf>
    <xf numFmtId="0" fontId="7" fillId="9" borderId="1" xfId="1" applyFont="1" applyFill="1" applyBorder="1" applyAlignment="1">
      <alignment vertical="center"/>
    </xf>
    <xf numFmtId="3" fontId="7" fillId="9" borderId="15" xfId="0" applyNumberFormat="1" applyFont="1" applyFill="1" applyBorder="1" applyAlignment="1">
      <alignment vertical="center"/>
    </xf>
    <xf numFmtId="0" fontId="9" fillId="9" borderId="10" xfId="0" applyFont="1" applyFill="1" applyBorder="1" applyAlignment="1">
      <alignment horizontal="left" vertical="center" indent="1"/>
    </xf>
    <xf numFmtId="3" fontId="9" fillId="9" borderId="11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vertical="center"/>
    </xf>
    <xf numFmtId="3" fontId="19" fillId="0" borderId="0" xfId="0" applyNumberFormat="1" applyFont="1" applyFill="1" applyBorder="1"/>
    <xf numFmtId="0" fontId="15" fillId="0" borderId="23" xfId="1" applyFont="1" applyFill="1" applyBorder="1" applyAlignment="1">
      <alignment vertical="center"/>
    </xf>
    <xf numFmtId="0" fontId="15" fillId="0" borderId="20" xfId="1" applyFont="1" applyFill="1" applyBorder="1" applyAlignment="1">
      <alignment vertical="center"/>
    </xf>
    <xf numFmtId="0" fontId="15" fillId="0" borderId="18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/>
    </xf>
    <xf numFmtId="0" fontId="15" fillId="6" borderId="20" xfId="1" applyFont="1" applyFill="1" applyBorder="1"/>
    <xf numFmtId="0" fontId="15" fillId="0" borderId="20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/>
    </xf>
    <xf numFmtId="0" fontId="15" fillId="0" borderId="29" xfId="1" applyFont="1" applyFill="1" applyBorder="1" applyAlignment="1">
      <alignment vertical="center"/>
    </xf>
    <xf numFmtId="0" fontId="15" fillId="0" borderId="29" xfId="0" applyFont="1" applyFill="1" applyBorder="1" applyAlignment="1">
      <alignment horizontal="left" vertical="center"/>
    </xf>
    <xf numFmtId="0" fontId="15" fillId="8" borderId="29" xfId="1" applyFont="1" applyFill="1" applyBorder="1" applyAlignment="1">
      <alignment vertical="center"/>
    </xf>
    <xf numFmtId="0" fontId="15" fillId="3" borderId="30" xfId="1" applyFont="1" applyFill="1" applyBorder="1" applyAlignment="1">
      <alignment vertical="center"/>
    </xf>
    <xf numFmtId="0" fontId="13" fillId="0" borderId="22" xfId="1" applyFont="1" applyFill="1" applyBorder="1"/>
    <xf numFmtId="0" fontId="13" fillId="0" borderId="22" xfId="1" applyFont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15" fillId="4" borderId="22" xfId="1" applyFont="1" applyFill="1" applyBorder="1" applyAlignment="1">
      <alignment vertical="center"/>
    </xf>
    <xf numFmtId="0" fontId="7" fillId="9" borderId="2" xfId="1" applyFont="1" applyFill="1" applyBorder="1" applyAlignment="1">
      <alignment vertical="center"/>
    </xf>
    <xf numFmtId="0" fontId="9" fillId="6" borderId="20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9" fillId="9" borderId="20" xfId="0" applyFont="1" applyFill="1" applyBorder="1" applyAlignment="1">
      <alignment horizontal="left" vertical="center" indent="1"/>
    </xf>
    <xf numFmtId="0" fontId="3" fillId="7" borderId="20" xfId="0" applyFont="1" applyFill="1" applyBorder="1" applyAlignment="1">
      <alignment horizontal="left" vertical="center" indent="1"/>
    </xf>
    <xf numFmtId="0" fontId="3" fillId="8" borderId="18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5" fillId="8" borderId="10" xfId="1" applyFont="1" applyFill="1" applyBorder="1" applyAlignment="1">
      <alignment vertical="center"/>
    </xf>
    <xf numFmtId="0" fontId="15" fillId="3" borderId="12" xfId="1" applyFont="1" applyFill="1" applyBorder="1" applyAlignment="1">
      <alignment vertical="center"/>
    </xf>
    <xf numFmtId="0" fontId="13" fillId="0" borderId="1" xfId="1" applyFont="1" applyFill="1" applyBorder="1"/>
    <xf numFmtId="0" fontId="13" fillId="0" borderId="1" xfId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5" fillId="4" borderId="1" xfId="1" applyFont="1" applyFill="1" applyBorder="1" applyAlignment="1">
      <alignment vertical="center"/>
    </xf>
    <xf numFmtId="0" fontId="20" fillId="0" borderId="0" xfId="1" applyFont="1" applyBorder="1" applyAlignment="1">
      <alignment vertical="top"/>
    </xf>
    <xf numFmtId="0" fontId="4" fillId="4" borderId="27" xfId="0" applyFont="1" applyFill="1" applyBorder="1" applyAlignment="1">
      <alignment vertical="center"/>
    </xf>
    <xf numFmtId="0" fontId="4" fillId="4" borderId="31" xfId="0" applyFont="1" applyFill="1" applyBorder="1" applyAlignment="1">
      <alignment vertical="center"/>
    </xf>
    <xf numFmtId="3" fontId="4" fillId="4" borderId="32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16" fillId="3" borderId="2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vertical="center"/>
    </xf>
    <xf numFmtId="3" fontId="9" fillId="0" borderId="39" xfId="0" applyNumberFormat="1" applyFont="1" applyFill="1" applyBorder="1" applyAlignment="1">
      <alignment vertical="center"/>
    </xf>
    <xf numFmtId="3" fontId="9" fillId="0" borderId="37" xfId="0" applyNumberFormat="1" applyFont="1" applyFill="1" applyBorder="1" applyAlignment="1">
      <alignment vertical="center"/>
    </xf>
    <xf numFmtId="3" fontId="4" fillId="4" borderId="21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3" fontId="3" fillId="0" borderId="39" xfId="0" applyNumberFormat="1" applyFont="1" applyFill="1" applyBorder="1" applyAlignment="1">
      <alignment vertical="center"/>
    </xf>
    <xf numFmtId="3" fontId="3" fillId="6" borderId="39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13" fillId="0" borderId="41" xfId="0" applyNumberFormat="1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3" fontId="13" fillId="0" borderId="45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3" fontId="3" fillId="3" borderId="47" xfId="0" applyNumberFormat="1" applyFont="1" applyFill="1" applyBorder="1" applyAlignment="1"/>
    <xf numFmtId="3" fontId="15" fillId="0" borderId="43" xfId="0" applyNumberFormat="1" applyFont="1" applyFill="1" applyBorder="1" applyAlignment="1">
      <alignment vertical="center"/>
    </xf>
    <xf numFmtId="3" fontId="15" fillId="0" borderId="47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/>
    <xf numFmtId="3" fontId="15" fillId="0" borderId="18" xfId="0" applyNumberFormat="1" applyFont="1" applyFill="1" applyBorder="1" applyAlignment="1">
      <alignment vertical="center"/>
    </xf>
    <xf numFmtId="3" fontId="15" fillId="0" borderId="48" xfId="0" applyNumberFormat="1" applyFont="1" applyFill="1" applyBorder="1" applyAlignment="1">
      <alignment vertical="center"/>
    </xf>
    <xf numFmtId="3" fontId="3" fillId="3" borderId="49" xfId="0" applyNumberFormat="1" applyFont="1" applyFill="1" applyBorder="1" applyAlignment="1"/>
    <xf numFmtId="3" fontId="15" fillId="3" borderId="18" xfId="0" applyNumberFormat="1" applyFont="1" applyFill="1" applyBorder="1" applyAlignment="1">
      <alignment vertical="center"/>
    </xf>
    <xf numFmtId="3" fontId="15" fillId="0" borderId="49" xfId="0" applyNumberFormat="1" applyFont="1" applyFill="1" applyBorder="1" applyAlignment="1">
      <alignment vertical="center"/>
    </xf>
    <xf numFmtId="3" fontId="4" fillId="4" borderId="50" xfId="0" applyNumberFormat="1" applyFont="1" applyFill="1" applyBorder="1" applyAlignment="1">
      <alignment vertical="center"/>
    </xf>
    <xf numFmtId="0" fontId="3" fillId="0" borderId="51" xfId="0" applyFont="1" applyBorder="1" applyAlignment="1">
      <alignment vertical="center"/>
    </xf>
    <xf numFmtId="3" fontId="16" fillId="0" borderId="47" xfId="0" applyNumberFormat="1" applyFont="1" applyBorder="1" applyAlignment="1">
      <alignment vertical="center"/>
    </xf>
    <xf numFmtId="3" fontId="16" fillId="3" borderId="52" xfId="0" applyNumberFormat="1" applyFont="1" applyFill="1" applyBorder="1" applyAlignment="1">
      <alignment vertical="center"/>
    </xf>
    <xf numFmtId="0" fontId="3" fillId="0" borderId="53" xfId="0" applyFont="1" applyBorder="1" applyAlignment="1">
      <alignment vertical="center"/>
    </xf>
    <xf numFmtId="3" fontId="16" fillId="0" borderId="48" xfId="0" applyNumberFormat="1" applyFont="1" applyBorder="1" applyAlignment="1">
      <alignment vertical="center"/>
    </xf>
    <xf numFmtId="0" fontId="15" fillId="3" borderId="10" xfId="1" applyFont="1" applyFill="1" applyBorder="1"/>
    <xf numFmtId="3" fontId="16" fillId="3" borderId="48" xfId="0" applyNumberFormat="1" applyFont="1" applyFill="1" applyBorder="1" applyAlignment="1">
      <alignment vertical="center"/>
    </xf>
    <xf numFmtId="3" fontId="15" fillId="3" borderId="48" xfId="0" applyNumberFormat="1" applyFont="1" applyFill="1" applyBorder="1" applyAlignment="1">
      <alignment vertical="center"/>
    </xf>
    <xf numFmtId="3" fontId="16" fillId="0" borderId="54" xfId="0" applyNumberFormat="1" applyFont="1" applyFill="1" applyBorder="1" applyAlignment="1">
      <alignment vertical="center"/>
    </xf>
    <xf numFmtId="3" fontId="16" fillId="0" borderId="55" xfId="0" applyNumberFormat="1" applyFont="1" applyFill="1" applyBorder="1" applyAlignment="1">
      <alignment vertical="center"/>
    </xf>
    <xf numFmtId="0" fontId="17" fillId="0" borderId="56" xfId="0" applyFont="1" applyFill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4" borderId="51" xfId="0" applyFont="1" applyFill="1" applyBorder="1" applyAlignment="1">
      <alignment vertical="center"/>
    </xf>
    <xf numFmtId="3" fontId="7" fillId="4" borderId="57" xfId="0" applyNumberFormat="1" applyFont="1" applyFill="1" applyBorder="1" applyAlignment="1">
      <alignment vertical="center"/>
    </xf>
    <xf numFmtId="3" fontId="7" fillId="4" borderId="58" xfId="0" applyNumberFormat="1" applyFont="1" applyFill="1" applyBorder="1" applyAlignment="1">
      <alignment vertical="center"/>
    </xf>
    <xf numFmtId="3" fontId="7" fillId="4" borderId="47" xfId="0" applyNumberFormat="1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3" fontId="7" fillId="4" borderId="59" xfId="0" applyNumberFormat="1" applyFont="1" applyFill="1" applyBorder="1" applyAlignment="1">
      <alignment vertical="center"/>
    </xf>
    <xf numFmtId="3" fontId="7" fillId="4" borderId="60" xfId="0" applyNumberFormat="1" applyFont="1" applyFill="1" applyBorder="1" applyAlignment="1">
      <alignment vertical="center"/>
    </xf>
    <xf numFmtId="3" fontId="7" fillId="4" borderId="61" xfId="0" applyNumberFormat="1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/>
    </xf>
    <xf numFmtId="3" fontId="7" fillId="0" borderId="55" xfId="0" applyNumberFormat="1" applyFont="1" applyFill="1" applyBorder="1" applyAlignment="1">
      <alignment vertical="center"/>
    </xf>
    <xf numFmtId="3" fontId="7" fillId="3" borderId="48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18" fillId="5" borderId="20" xfId="0" applyFont="1" applyFill="1" applyBorder="1" applyAlignment="1">
      <alignment horizontal="left" vertical="center"/>
    </xf>
    <xf numFmtId="0" fontId="15" fillId="0" borderId="53" xfId="1" applyFont="1" applyFill="1" applyBorder="1" applyAlignment="1">
      <alignment vertical="center"/>
    </xf>
    <xf numFmtId="3" fontId="3" fillId="0" borderId="48" xfId="0" applyNumberFormat="1" applyFont="1" applyFill="1" applyBorder="1" applyAlignment="1"/>
    <xf numFmtId="3" fontId="16" fillId="0" borderId="20" xfId="0" applyNumberFormat="1" applyFont="1" applyFill="1" applyBorder="1" applyAlignment="1">
      <alignment vertical="center"/>
    </xf>
    <xf numFmtId="3" fontId="16" fillId="0" borderId="48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15" fillId="3" borderId="53" xfId="1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0" fontId="15" fillId="3" borderId="53" xfId="0" applyFont="1" applyFill="1" applyBorder="1" applyAlignment="1">
      <alignment horizontal="left" vertical="center"/>
    </xf>
    <xf numFmtId="3" fontId="3" fillId="3" borderId="54" xfId="0" applyNumberFormat="1" applyFont="1" applyFill="1" applyBorder="1" applyAlignment="1">
      <alignment vertical="center"/>
    </xf>
    <xf numFmtId="3" fontId="3" fillId="3" borderId="55" xfId="0" applyNumberFormat="1" applyFont="1" applyFill="1" applyBorder="1" applyAlignment="1">
      <alignment vertical="center"/>
    </xf>
    <xf numFmtId="3" fontId="3" fillId="3" borderId="62" xfId="0" applyNumberFormat="1" applyFont="1" applyFill="1" applyBorder="1" applyAlignment="1">
      <alignment vertical="center"/>
    </xf>
    <xf numFmtId="0" fontId="15" fillId="3" borderId="16" xfId="1" applyFont="1" applyFill="1" applyBorder="1" applyAlignment="1">
      <alignment vertical="center"/>
    </xf>
    <xf numFmtId="3" fontId="3" fillId="0" borderId="62" xfId="0" applyNumberFormat="1" applyFont="1" applyFill="1" applyBorder="1" applyAlignment="1">
      <alignment vertical="center"/>
    </xf>
    <xf numFmtId="3" fontId="16" fillId="3" borderId="54" xfId="0" applyNumberFormat="1" applyFont="1" applyFill="1" applyBorder="1" applyAlignment="1">
      <alignment vertical="center"/>
    </xf>
    <xf numFmtId="3" fontId="16" fillId="3" borderId="55" xfId="0" applyNumberFormat="1" applyFont="1" applyFill="1" applyBorder="1" applyAlignment="1">
      <alignment vertical="center"/>
    </xf>
    <xf numFmtId="3" fontId="16" fillId="0" borderId="49" xfId="0" applyNumberFormat="1" applyFont="1" applyFill="1" applyBorder="1" applyAlignment="1">
      <alignment vertical="center"/>
    </xf>
    <xf numFmtId="0" fontId="13" fillId="0" borderId="56" xfId="1" applyFont="1" applyFill="1" applyBorder="1"/>
    <xf numFmtId="3" fontId="5" fillId="0" borderId="63" xfId="0" applyNumberFormat="1" applyFont="1" applyFill="1" applyBorder="1" applyAlignment="1">
      <alignment vertical="center"/>
    </xf>
    <xf numFmtId="0" fontId="13" fillId="0" borderId="56" xfId="1" applyFont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5" fillId="2" borderId="50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3" fontId="4" fillId="0" borderId="64" xfId="0" applyNumberFormat="1" applyFont="1" applyFill="1" applyBorder="1" applyAlignment="1">
      <alignment horizontal="right" vertical="center"/>
    </xf>
    <xf numFmtId="3" fontId="8" fillId="3" borderId="65" xfId="0" applyNumberFormat="1" applyFont="1" applyFill="1" applyBorder="1" applyAlignment="1">
      <alignment horizontal="right" vertical="center"/>
    </xf>
    <xf numFmtId="3" fontId="9" fillId="6" borderId="39" xfId="0" applyNumberFormat="1" applyFont="1" applyFill="1" applyBorder="1" applyAlignment="1">
      <alignment horizontal="right" vertical="center"/>
    </xf>
    <xf numFmtId="3" fontId="9" fillId="3" borderId="39" xfId="0" applyNumberFormat="1" applyFont="1" applyFill="1" applyBorder="1" applyAlignment="1">
      <alignment horizontal="right" vertical="center"/>
    </xf>
    <xf numFmtId="3" fontId="9" fillId="9" borderId="39" xfId="0" applyNumberFormat="1" applyFont="1" applyFill="1" applyBorder="1" applyAlignment="1">
      <alignment horizontal="right" vertical="center"/>
    </xf>
    <xf numFmtId="3" fontId="8" fillId="3" borderId="39" xfId="0" applyNumberFormat="1" applyFont="1" applyFill="1" applyBorder="1" applyAlignment="1">
      <alignment horizontal="right" vertical="center"/>
    </xf>
    <xf numFmtId="3" fontId="3" fillId="7" borderId="39" xfId="0" applyNumberFormat="1" applyFont="1" applyFill="1" applyBorder="1" applyAlignment="1">
      <alignment horizontal="right" vertical="center"/>
    </xf>
    <xf numFmtId="3" fontId="3" fillId="8" borderId="37" xfId="0" applyNumberFormat="1" applyFont="1" applyFill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righ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19" workbookViewId="0">
      <selection activeCell="F28" sqref="F28"/>
    </sheetView>
  </sheetViews>
  <sheetFormatPr defaultRowHeight="15" x14ac:dyDescent="0.25"/>
  <cols>
    <col min="1" max="1" width="39.28515625" customWidth="1"/>
    <col min="2" max="2" width="41" customWidth="1"/>
    <col min="3" max="4" width="13.140625" customWidth="1"/>
    <col min="5" max="5" width="12.7109375" bestFit="1" customWidth="1"/>
    <col min="6" max="6" width="14.5703125" customWidth="1"/>
    <col min="7" max="7" width="21.42578125" customWidth="1"/>
  </cols>
  <sheetData>
    <row r="1" spans="1:8" ht="19.5" thickBot="1" x14ac:dyDescent="0.3">
      <c r="A1" s="224" t="s">
        <v>56</v>
      </c>
      <c r="B1" s="225"/>
      <c r="C1" s="225"/>
      <c r="D1" s="225"/>
      <c r="E1" s="225"/>
      <c r="F1" s="226"/>
    </row>
    <row r="2" spans="1:8" ht="15.75" thickBot="1" x14ac:dyDescent="0.3">
      <c r="A2" s="1"/>
      <c r="B2" s="1"/>
    </row>
    <row r="3" spans="1:8" ht="16.5" thickBot="1" x14ac:dyDescent="0.3">
      <c r="A3" s="227" t="s">
        <v>0</v>
      </c>
      <c r="B3" s="228"/>
      <c r="C3" s="228"/>
      <c r="D3" s="228"/>
      <c r="E3" s="228"/>
      <c r="F3" s="229"/>
    </row>
    <row r="4" spans="1:8" x14ac:dyDescent="0.25">
      <c r="A4" s="2" t="s">
        <v>52</v>
      </c>
      <c r="B4" s="2"/>
      <c r="C4" s="19"/>
      <c r="D4" s="19"/>
    </row>
    <row r="5" spans="1:8" ht="15" customHeight="1" thickBot="1" x14ac:dyDescent="0.3">
      <c r="A5" s="5"/>
      <c r="B5" s="5"/>
      <c r="C5" s="20"/>
      <c r="D5" s="20"/>
      <c r="E5" s="20"/>
      <c r="F5" s="20" t="s">
        <v>1</v>
      </c>
      <c r="G5" s="1"/>
    </row>
    <row r="6" spans="1:8" ht="15" customHeight="1" x14ac:dyDescent="0.25">
      <c r="A6" s="5"/>
      <c r="B6" s="5"/>
      <c r="C6" s="117" t="s">
        <v>69</v>
      </c>
      <c r="D6" s="117" t="s">
        <v>57</v>
      </c>
      <c r="E6" s="6" t="s">
        <v>70</v>
      </c>
      <c r="F6" s="6" t="s">
        <v>88</v>
      </c>
      <c r="G6" s="4"/>
      <c r="H6" s="4"/>
    </row>
    <row r="7" spans="1:8" ht="15.75" thickBot="1" x14ac:dyDescent="0.3">
      <c r="A7" s="8" t="s">
        <v>2</v>
      </c>
      <c r="B7" s="8"/>
      <c r="C7" s="118">
        <v>2023</v>
      </c>
      <c r="D7" s="118">
        <v>2024</v>
      </c>
      <c r="E7" s="7">
        <v>2025</v>
      </c>
      <c r="F7" s="7">
        <v>2025</v>
      </c>
    </row>
    <row r="8" spans="1:8" x14ac:dyDescent="0.25">
      <c r="A8" s="21" t="s">
        <v>3</v>
      </c>
      <c r="B8" s="69"/>
      <c r="C8" s="122">
        <v>3840</v>
      </c>
      <c r="D8" s="122">
        <v>3786</v>
      </c>
      <c r="E8" s="22">
        <v>3886</v>
      </c>
      <c r="F8" s="22">
        <v>3886</v>
      </c>
    </row>
    <row r="9" spans="1:8" x14ac:dyDescent="0.25">
      <c r="A9" s="23" t="s">
        <v>4</v>
      </c>
      <c r="B9" s="70"/>
      <c r="C9" s="123">
        <v>14</v>
      </c>
      <c r="D9" s="123">
        <v>300</v>
      </c>
      <c r="E9" s="24">
        <v>300</v>
      </c>
      <c r="F9" s="24">
        <v>300</v>
      </c>
      <c r="G9" s="5"/>
      <c r="H9" s="5"/>
    </row>
    <row r="10" spans="1:8" x14ac:dyDescent="0.25">
      <c r="A10" s="23" t="s">
        <v>5</v>
      </c>
      <c r="B10" s="70"/>
      <c r="C10" s="124">
        <v>1292</v>
      </c>
      <c r="D10" s="124">
        <v>1212</v>
      </c>
      <c r="E10" s="25">
        <v>1212</v>
      </c>
      <c r="F10" s="25">
        <v>1212</v>
      </c>
    </row>
    <row r="11" spans="1:8" x14ac:dyDescent="0.25">
      <c r="A11" s="23" t="s">
        <v>6</v>
      </c>
      <c r="B11" s="70"/>
      <c r="C11" s="124">
        <v>76</v>
      </c>
      <c r="D11" s="124">
        <v>120</v>
      </c>
      <c r="E11" s="25">
        <v>120</v>
      </c>
      <c r="F11" s="25">
        <v>120</v>
      </c>
    </row>
    <row r="12" spans="1:8" ht="15.75" thickBot="1" x14ac:dyDescent="0.3">
      <c r="A12" s="26" t="s">
        <v>7</v>
      </c>
      <c r="B12" s="71"/>
      <c r="C12" s="124">
        <v>101</v>
      </c>
      <c r="D12" s="124">
        <v>120</v>
      </c>
      <c r="E12" s="25">
        <v>120</v>
      </c>
      <c r="F12" s="25">
        <v>120</v>
      </c>
    </row>
    <row r="13" spans="1:8" ht="15.75" thickBot="1" x14ac:dyDescent="0.3">
      <c r="A13" s="27" t="s">
        <v>8</v>
      </c>
      <c r="B13" s="72"/>
      <c r="C13" s="125">
        <f>SUM(C8:C12)</f>
        <v>5323</v>
      </c>
      <c r="D13" s="125">
        <f>SUM(D8:D12)</f>
        <v>5538</v>
      </c>
      <c r="E13" s="28">
        <f>SUM(E8:E12)</f>
        <v>5638</v>
      </c>
      <c r="F13" s="28">
        <f>SUM(F8:F12)</f>
        <v>5638</v>
      </c>
    </row>
    <row r="14" spans="1:8" x14ac:dyDescent="0.25">
      <c r="A14" s="94" t="s">
        <v>40</v>
      </c>
      <c r="B14" s="119"/>
      <c r="C14" s="126">
        <v>227</v>
      </c>
      <c r="D14" s="126">
        <v>80</v>
      </c>
      <c r="E14" s="9">
        <v>80</v>
      </c>
      <c r="F14" s="9">
        <v>80</v>
      </c>
    </row>
    <row r="15" spans="1:8" x14ac:dyDescent="0.25">
      <c r="A15" s="234" t="s">
        <v>9</v>
      </c>
      <c r="B15" s="29" t="s">
        <v>36</v>
      </c>
      <c r="C15" s="127">
        <v>107</v>
      </c>
      <c r="D15" s="127">
        <v>160</v>
      </c>
      <c r="E15" s="10">
        <v>120</v>
      </c>
      <c r="F15" s="10">
        <v>120</v>
      </c>
    </row>
    <row r="16" spans="1:8" x14ac:dyDescent="0.25">
      <c r="A16" s="235"/>
      <c r="B16" s="29" t="s">
        <v>37</v>
      </c>
      <c r="C16" s="127">
        <v>39</v>
      </c>
      <c r="D16" s="127">
        <v>120</v>
      </c>
      <c r="E16" s="10">
        <v>50</v>
      </c>
      <c r="F16" s="10">
        <v>50</v>
      </c>
    </row>
    <row r="17" spans="1:6" x14ac:dyDescent="0.25">
      <c r="A17" s="235"/>
      <c r="B17" s="29" t="s">
        <v>38</v>
      </c>
      <c r="C17" s="127">
        <v>0</v>
      </c>
      <c r="D17" s="127">
        <v>0</v>
      </c>
      <c r="E17" s="10">
        <v>0</v>
      </c>
      <c r="F17" s="10">
        <v>0</v>
      </c>
    </row>
    <row r="18" spans="1:6" x14ac:dyDescent="0.25">
      <c r="A18" s="236"/>
      <c r="B18" s="29" t="s">
        <v>39</v>
      </c>
      <c r="C18" s="127">
        <v>12</v>
      </c>
      <c r="D18" s="127">
        <v>25</v>
      </c>
      <c r="E18" s="10">
        <v>15</v>
      </c>
      <c r="F18" s="10">
        <v>15</v>
      </c>
    </row>
    <row r="19" spans="1:6" x14ac:dyDescent="0.25">
      <c r="A19" s="232" t="s">
        <v>53</v>
      </c>
      <c r="B19" s="113" t="s">
        <v>58</v>
      </c>
      <c r="C19" s="230">
        <v>2150</v>
      </c>
      <c r="D19" s="230">
        <v>6386</v>
      </c>
      <c r="E19" s="230">
        <v>3000</v>
      </c>
      <c r="F19" s="230">
        <v>4238</v>
      </c>
    </row>
    <row r="20" spans="1:6" x14ac:dyDescent="0.25">
      <c r="A20" s="233"/>
      <c r="B20" s="113" t="s">
        <v>60</v>
      </c>
      <c r="C20" s="231"/>
      <c r="D20" s="231"/>
      <c r="E20" s="231"/>
      <c r="F20" s="231"/>
    </row>
    <row r="21" spans="1:6" x14ac:dyDescent="0.25">
      <c r="A21" s="233"/>
      <c r="B21" s="113" t="s">
        <v>61</v>
      </c>
      <c r="C21" s="231"/>
      <c r="D21" s="231"/>
      <c r="E21" s="231"/>
      <c r="F21" s="231"/>
    </row>
    <row r="22" spans="1:6" x14ac:dyDescent="0.25">
      <c r="A22" s="233"/>
      <c r="B22" s="113" t="s">
        <v>59</v>
      </c>
      <c r="C22" s="231"/>
      <c r="D22" s="231"/>
      <c r="E22" s="231"/>
      <c r="F22" s="231"/>
    </row>
    <row r="23" spans="1:6" x14ac:dyDescent="0.25">
      <c r="A23" s="233"/>
      <c r="B23" s="113" t="s">
        <v>65</v>
      </c>
      <c r="C23" s="231"/>
      <c r="D23" s="231"/>
      <c r="E23" s="231"/>
      <c r="F23" s="231"/>
    </row>
    <row r="24" spans="1:6" x14ac:dyDescent="0.25">
      <c r="A24" s="233"/>
      <c r="B24" s="113" t="s">
        <v>62</v>
      </c>
      <c r="C24" s="231"/>
      <c r="D24" s="231"/>
      <c r="E24" s="231"/>
      <c r="F24" s="231"/>
    </row>
    <row r="25" spans="1:6" x14ac:dyDescent="0.25">
      <c r="A25" s="233"/>
      <c r="B25" s="113" t="s">
        <v>63</v>
      </c>
      <c r="C25" s="231"/>
      <c r="D25" s="231"/>
      <c r="E25" s="231"/>
      <c r="F25" s="231"/>
    </row>
    <row r="26" spans="1:6" x14ac:dyDescent="0.25">
      <c r="A26" s="233"/>
      <c r="B26" s="113" t="s">
        <v>66</v>
      </c>
      <c r="C26" s="231"/>
      <c r="D26" s="231"/>
      <c r="E26" s="231"/>
      <c r="F26" s="231"/>
    </row>
    <row r="27" spans="1:6" x14ac:dyDescent="0.25">
      <c r="A27" s="233"/>
      <c r="B27" s="113" t="s">
        <v>64</v>
      </c>
      <c r="C27" s="231"/>
      <c r="D27" s="231"/>
      <c r="E27" s="231"/>
      <c r="F27" s="231"/>
    </row>
    <row r="28" spans="1:6" x14ac:dyDescent="0.25">
      <c r="A28" s="95" t="s">
        <v>41</v>
      </c>
      <c r="B28" s="120"/>
      <c r="C28" s="127">
        <v>37</v>
      </c>
      <c r="D28" s="127">
        <v>100</v>
      </c>
      <c r="E28" s="10">
        <v>50</v>
      </c>
      <c r="F28" s="10">
        <v>50</v>
      </c>
    </row>
    <row r="29" spans="1:6" x14ac:dyDescent="0.25">
      <c r="A29" s="54" t="s">
        <v>42</v>
      </c>
      <c r="B29" s="73"/>
      <c r="C29" s="128">
        <v>55</v>
      </c>
      <c r="D29" s="128">
        <v>60</v>
      </c>
      <c r="E29" s="53">
        <v>60</v>
      </c>
      <c r="F29" s="53">
        <v>60</v>
      </c>
    </row>
    <row r="30" spans="1:6" x14ac:dyDescent="0.25">
      <c r="A30" s="30" t="s">
        <v>43</v>
      </c>
      <c r="B30" s="74"/>
      <c r="C30" s="127">
        <v>202</v>
      </c>
      <c r="D30" s="127">
        <v>150</v>
      </c>
      <c r="E30" s="10">
        <v>150</v>
      </c>
      <c r="F30" s="10">
        <v>150</v>
      </c>
    </row>
    <row r="31" spans="1:6" ht="15" hidden="1" customHeight="1" x14ac:dyDescent="0.25">
      <c r="A31" s="30" t="s">
        <v>10</v>
      </c>
      <c r="B31" s="74"/>
      <c r="C31" s="127"/>
      <c r="D31" s="127"/>
      <c r="E31" s="10"/>
      <c r="F31" s="10"/>
    </row>
    <row r="32" spans="1:6" ht="15" hidden="1" customHeight="1" x14ac:dyDescent="0.25">
      <c r="A32" s="30" t="s">
        <v>11</v>
      </c>
      <c r="B32" s="74"/>
      <c r="C32" s="127"/>
      <c r="D32" s="127"/>
      <c r="E32" s="10"/>
      <c r="F32" s="10"/>
    </row>
    <row r="33" spans="1:6" ht="15.75" thickBot="1" x14ac:dyDescent="0.3">
      <c r="A33" s="31" t="s">
        <v>44</v>
      </c>
      <c r="B33" s="75"/>
      <c r="C33" s="129">
        <v>5286</v>
      </c>
      <c r="D33" s="129">
        <v>1515</v>
      </c>
      <c r="E33" s="11">
        <v>1585</v>
      </c>
      <c r="F33" s="11">
        <v>1585</v>
      </c>
    </row>
    <row r="34" spans="1:6" ht="15.75" thickBot="1" x14ac:dyDescent="0.3">
      <c r="A34" s="96" t="s">
        <v>12</v>
      </c>
      <c r="B34" s="121"/>
      <c r="C34" s="35">
        <f>SUM(C13:C33)</f>
        <v>13438</v>
      </c>
      <c r="D34" s="35">
        <f>SUM(D13:D33)</f>
        <v>14134</v>
      </c>
      <c r="E34" s="12">
        <f>SUM(E13:E33)</f>
        <v>10748</v>
      </c>
      <c r="F34" s="12">
        <f>SUM(F13:F33)</f>
        <v>11986</v>
      </c>
    </row>
    <row r="35" spans="1:6" x14ac:dyDescent="0.25">
      <c r="A35" s="97"/>
      <c r="B35" s="5"/>
    </row>
    <row r="36" spans="1:6" ht="15.75" thickBot="1" x14ac:dyDescent="0.3">
      <c r="A36" s="13" t="s">
        <v>13</v>
      </c>
      <c r="B36" s="13"/>
    </row>
    <row r="37" spans="1:6" x14ac:dyDescent="0.25">
      <c r="A37" s="98" t="s">
        <v>51</v>
      </c>
      <c r="B37" s="76"/>
      <c r="C37" s="14">
        <v>7318</v>
      </c>
      <c r="D37" s="14">
        <v>7443</v>
      </c>
      <c r="E37" s="14">
        <v>7563</v>
      </c>
      <c r="F37" s="14">
        <v>7563</v>
      </c>
    </row>
    <row r="38" spans="1:6" x14ac:dyDescent="0.25">
      <c r="A38" s="109" t="s">
        <v>35</v>
      </c>
      <c r="B38" s="110"/>
      <c r="C38" s="111">
        <v>158</v>
      </c>
      <c r="D38" s="111">
        <v>305</v>
      </c>
      <c r="E38" s="111">
        <v>185</v>
      </c>
      <c r="F38" s="111">
        <v>185</v>
      </c>
    </row>
    <row r="39" spans="1:6" x14ac:dyDescent="0.25">
      <c r="A39" s="99" t="s">
        <v>14</v>
      </c>
      <c r="B39" s="77"/>
      <c r="C39" s="32">
        <v>0</v>
      </c>
      <c r="D39" s="32">
        <v>0</v>
      </c>
      <c r="E39" s="32">
        <v>0</v>
      </c>
      <c r="F39" s="32">
        <v>0</v>
      </c>
    </row>
    <row r="40" spans="1:6" x14ac:dyDescent="0.25">
      <c r="A40" s="114" t="s">
        <v>54</v>
      </c>
      <c r="B40" s="115"/>
      <c r="C40" s="116">
        <v>3610</v>
      </c>
      <c r="D40" s="116">
        <v>6386</v>
      </c>
      <c r="E40" s="116">
        <v>3000</v>
      </c>
      <c r="F40" s="116">
        <v>4238</v>
      </c>
    </row>
    <row r="41" spans="1:6" x14ac:dyDescent="0.25">
      <c r="A41" s="114" t="s">
        <v>34</v>
      </c>
      <c r="B41" s="115"/>
      <c r="C41" s="116">
        <v>0</v>
      </c>
      <c r="D41" s="116">
        <v>0</v>
      </c>
      <c r="E41" s="116">
        <v>0</v>
      </c>
      <c r="F41" s="116">
        <v>0</v>
      </c>
    </row>
    <row r="42" spans="1:6" x14ac:dyDescent="0.25">
      <c r="A42" s="99" t="s">
        <v>15</v>
      </c>
      <c r="B42" s="77"/>
      <c r="C42" s="32">
        <v>2502</v>
      </c>
      <c r="D42" s="32">
        <v>0</v>
      </c>
      <c r="E42" s="32">
        <v>0</v>
      </c>
      <c r="F42" s="32">
        <v>0</v>
      </c>
    </row>
    <row r="43" spans="1:6" x14ac:dyDescent="0.25">
      <c r="A43" s="100" t="s">
        <v>16</v>
      </c>
      <c r="B43" s="78"/>
      <c r="C43" s="15">
        <f>SUM(C45:C51)</f>
        <v>183</v>
      </c>
      <c r="D43" s="15">
        <f>SUM(D45:D51)</f>
        <v>0</v>
      </c>
      <c r="E43" s="15">
        <f>SUM(E45:E51)</f>
        <v>0</v>
      </c>
      <c r="F43" s="15">
        <f>SUM(F45:F51)</f>
        <v>0</v>
      </c>
    </row>
    <row r="44" spans="1:6" x14ac:dyDescent="0.25">
      <c r="A44" s="33" t="s">
        <v>17</v>
      </c>
      <c r="B44" s="79"/>
      <c r="C44" s="34"/>
      <c r="D44" s="34"/>
      <c r="E44" s="34"/>
      <c r="F44" s="34"/>
    </row>
    <row r="45" spans="1:6" x14ac:dyDescent="0.25">
      <c r="A45" s="23" t="s">
        <v>45</v>
      </c>
      <c r="B45" s="80"/>
      <c r="C45" s="10">
        <v>0</v>
      </c>
      <c r="D45" s="10">
        <v>0</v>
      </c>
      <c r="E45" s="10">
        <v>0</v>
      </c>
      <c r="F45" s="10">
        <v>0</v>
      </c>
    </row>
    <row r="46" spans="1:6" x14ac:dyDescent="0.25">
      <c r="A46" s="23" t="s">
        <v>46</v>
      </c>
      <c r="B46" s="80"/>
      <c r="C46" s="10">
        <v>0</v>
      </c>
      <c r="D46" s="10">
        <v>0</v>
      </c>
      <c r="E46" s="10">
        <v>0</v>
      </c>
      <c r="F46" s="10">
        <v>0</v>
      </c>
    </row>
    <row r="47" spans="1:6" x14ac:dyDescent="0.25">
      <c r="A47" s="23" t="s">
        <v>47</v>
      </c>
      <c r="B47" s="80"/>
      <c r="C47" s="10">
        <v>37</v>
      </c>
      <c r="D47" s="10">
        <v>0</v>
      </c>
      <c r="E47" s="10">
        <v>0</v>
      </c>
      <c r="F47" s="10">
        <v>0</v>
      </c>
    </row>
    <row r="48" spans="1:6" x14ac:dyDescent="0.25">
      <c r="A48" s="101" t="s">
        <v>48</v>
      </c>
      <c r="B48" s="81"/>
      <c r="C48" s="10">
        <v>0</v>
      </c>
      <c r="D48" s="10">
        <v>0</v>
      </c>
      <c r="E48" s="10">
        <v>0</v>
      </c>
      <c r="F48" s="10">
        <v>0</v>
      </c>
    </row>
    <row r="49" spans="1:6" x14ac:dyDescent="0.25">
      <c r="A49" s="102" t="s">
        <v>18</v>
      </c>
      <c r="B49" s="82"/>
      <c r="C49" s="60">
        <v>0</v>
      </c>
      <c r="D49" s="60">
        <v>0</v>
      </c>
      <c r="E49" s="60">
        <v>0</v>
      </c>
      <c r="F49" s="60">
        <v>0</v>
      </c>
    </row>
    <row r="50" spans="1:6" x14ac:dyDescent="0.25">
      <c r="A50" s="103" t="s">
        <v>49</v>
      </c>
      <c r="B50" s="83"/>
      <c r="C50" s="67">
        <v>0</v>
      </c>
      <c r="D50" s="67">
        <v>0</v>
      </c>
      <c r="E50" s="67">
        <v>0</v>
      </c>
      <c r="F50" s="67">
        <v>0</v>
      </c>
    </row>
    <row r="51" spans="1:6" ht="15.75" thickBot="1" x14ac:dyDescent="0.3">
      <c r="A51" s="103" t="s">
        <v>50</v>
      </c>
      <c r="B51" s="83"/>
      <c r="C51" s="67">
        <v>146</v>
      </c>
      <c r="D51" s="67">
        <v>0</v>
      </c>
      <c r="E51" s="67">
        <v>0</v>
      </c>
      <c r="F51" s="67">
        <v>0</v>
      </c>
    </row>
    <row r="52" spans="1:6" ht="15.75" hidden="1" customHeight="1" thickBot="1" x14ac:dyDescent="0.3">
      <c r="A52" s="104" t="s">
        <v>19</v>
      </c>
      <c r="B52" s="84"/>
      <c r="C52" s="35">
        <f>C43+C37</f>
        <v>7501</v>
      </c>
      <c r="D52" s="35">
        <f>D43+D37</f>
        <v>7443</v>
      </c>
      <c r="E52" s="35">
        <f>E43+E37</f>
        <v>7563</v>
      </c>
      <c r="F52" s="35">
        <f>F43+F37</f>
        <v>7563</v>
      </c>
    </row>
    <row r="53" spans="1:6" ht="15.75" thickBot="1" x14ac:dyDescent="0.3">
      <c r="A53" s="105" t="s">
        <v>20</v>
      </c>
      <c r="B53" s="85"/>
      <c r="C53" s="112">
        <v>13771</v>
      </c>
      <c r="D53" s="112">
        <f>SUM(D37:D41)</f>
        <v>14134</v>
      </c>
      <c r="E53" s="112">
        <f>SUM(E37:E41)</f>
        <v>10748</v>
      </c>
      <c r="F53" s="112">
        <f>SUM(F37:F41)</f>
        <v>11986</v>
      </c>
    </row>
    <row r="54" spans="1:6" ht="15.75" thickBot="1" x14ac:dyDescent="0.3">
      <c r="A54" s="106" t="s">
        <v>21</v>
      </c>
      <c r="B54" s="86"/>
      <c r="C54" s="36">
        <f>SUM(C53-C34)</f>
        <v>333</v>
      </c>
      <c r="D54" s="36">
        <f>SUM(D53-D34)</f>
        <v>0</v>
      </c>
      <c r="E54" s="36">
        <f>SUM(E53-E34)</f>
        <v>0</v>
      </c>
      <c r="F54" s="36">
        <f>SUM(F53-F34)</f>
        <v>0</v>
      </c>
    </row>
    <row r="55" spans="1:6" ht="15.75" thickBot="1" x14ac:dyDescent="0.3">
      <c r="A55" s="37"/>
      <c r="B55" s="37"/>
      <c r="C55" s="68"/>
      <c r="D55" s="68"/>
    </row>
    <row r="56" spans="1:6" ht="15.75" thickBot="1" x14ac:dyDescent="0.3">
      <c r="A56" s="107" t="s">
        <v>22</v>
      </c>
      <c r="B56" s="87"/>
      <c r="C56" s="38">
        <v>7</v>
      </c>
      <c r="D56" s="38">
        <v>7</v>
      </c>
      <c r="E56" s="38">
        <v>7</v>
      </c>
    </row>
    <row r="57" spans="1:6" ht="15.75" thickBot="1" x14ac:dyDescent="0.3">
      <c r="A57" s="108"/>
      <c r="B57" s="39"/>
    </row>
    <row r="58" spans="1:6" ht="15.75" thickBot="1" x14ac:dyDescent="0.3">
      <c r="A58" s="63" t="s">
        <v>23</v>
      </c>
      <c r="B58" s="88"/>
      <c r="C58" s="64">
        <v>0</v>
      </c>
      <c r="D58" s="64">
        <v>0</v>
      </c>
      <c r="E58" s="64">
        <v>0</v>
      </c>
    </row>
    <row r="59" spans="1:6" ht="15.75" thickBot="1" x14ac:dyDescent="0.3"/>
    <row r="60" spans="1:6" x14ac:dyDescent="0.25">
      <c r="A60" s="40" t="s">
        <v>24</v>
      </c>
      <c r="B60" s="41"/>
      <c r="C60" s="42" t="s">
        <v>55</v>
      </c>
      <c r="D60" s="214" t="s">
        <v>87</v>
      </c>
      <c r="E60" s="209"/>
    </row>
    <row r="61" spans="1:6" ht="15.75" thickBot="1" x14ac:dyDescent="0.3">
      <c r="A61" s="43" t="s">
        <v>25</v>
      </c>
      <c r="B61" s="44"/>
      <c r="C61" s="16">
        <v>223</v>
      </c>
      <c r="D61" s="215">
        <v>283</v>
      </c>
      <c r="E61" s="208"/>
    </row>
    <row r="62" spans="1:6" x14ac:dyDescent="0.25">
      <c r="A62" s="57" t="s">
        <v>26</v>
      </c>
      <c r="B62" s="58"/>
      <c r="C62" s="52">
        <f>SUM(C63:C64)</f>
        <v>60</v>
      </c>
      <c r="D62" s="216">
        <f>SUM(D63:D64)</f>
        <v>60</v>
      </c>
      <c r="E62" s="210"/>
    </row>
    <row r="63" spans="1:6" x14ac:dyDescent="0.25">
      <c r="A63" s="55" t="s">
        <v>27</v>
      </c>
      <c r="B63" s="89"/>
      <c r="C63" s="56">
        <v>60</v>
      </c>
      <c r="D63" s="217">
        <v>60</v>
      </c>
      <c r="E63" s="211"/>
    </row>
    <row r="64" spans="1:6" x14ac:dyDescent="0.25">
      <c r="A64" s="45" t="s">
        <v>28</v>
      </c>
      <c r="B64" s="90"/>
      <c r="C64" s="48">
        <v>0</v>
      </c>
      <c r="D64" s="218">
        <v>0</v>
      </c>
      <c r="E64" s="211"/>
    </row>
    <row r="65" spans="1:5" x14ac:dyDescent="0.25">
      <c r="A65" s="65" t="s">
        <v>29</v>
      </c>
      <c r="B65" s="91"/>
      <c r="C65" s="66">
        <v>0</v>
      </c>
      <c r="D65" s="219">
        <v>0</v>
      </c>
      <c r="E65" s="211"/>
    </row>
    <row r="66" spans="1:5" x14ac:dyDescent="0.25">
      <c r="A66" s="59" t="s">
        <v>30</v>
      </c>
      <c r="B66" s="46"/>
      <c r="C66" s="47">
        <v>0</v>
      </c>
      <c r="D66" s="220">
        <v>0</v>
      </c>
      <c r="E66" s="210"/>
    </row>
    <row r="67" spans="1:5" x14ac:dyDescent="0.25">
      <c r="A67" s="49" t="s">
        <v>31</v>
      </c>
      <c r="B67" s="92"/>
      <c r="C67" s="17">
        <f>D48</f>
        <v>0</v>
      </c>
      <c r="D67" s="221">
        <f>E48</f>
        <v>0</v>
      </c>
      <c r="E67" s="212"/>
    </row>
    <row r="68" spans="1:5" ht="15.75" thickBot="1" x14ac:dyDescent="0.3">
      <c r="A68" s="61" t="s">
        <v>32</v>
      </c>
      <c r="B68" s="93"/>
      <c r="C68" s="62">
        <f>C49</f>
        <v>0</v>
      </c>
      <c r="D68" s="222">
        <f>D49</f>
        <v>0</v>
      </c>
      <c r="E68" s="212"/>
    </row>
    <row r="69" spans="1:5" ht="15.75" thickBot="1" x14ac:dyDescent="0.3">
      <c r="A69" s="50" t="s">
        <v>33</v>
      </c>
      <c r="B69" s="51"/>
      <c r="C69" s="18">
        <f>C61+C62-C66-C68</f>
        <v>283</v>
      </c>
      <c r="D69" s="223">
        <f>D61+D62-D66-D68</f>
        <v>343</v>
      </c>
      <c r="E69" s="213"/>
    </row>
  </sheetData>
  <mergeCells count="8">
    <mergeCell ref="F19:F27"/>
    <mergeCell ref="A1:F1"/>
    <mergeCell ref="A3:F3"/>
    <mergeCell ref="D19:D27"/>
    <mergeCell ref="A19:A27"/>
    <mergeCell ref="E19:E27"/>
    <mergeCell ref="A15:A18"/>
    <mergeCell ref="C19:C27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46" workbookViewId="0">
      <selection activeCell="F22" sqref="F22"/>
    </sheetView>
  </sheetViews>
  <sheetFormatPr defaultRowHeight="15" x14ac:dyDescent="0.25"/>
  <cols>
    <col min="1" max="1" width="39.85546875" customWidth="1"/>
    <col min="2" max="3" width="0" hidden="1" customWidth="1"/>
    <col min="4" max="6" width="13.140625" customWidth="1"/>
  </cols>
  <sheetData>
    <row r="1" spans="1:6" ht="19.5" thickBot="1" x14ac:dyDescent="0.3">
      <c r="A1" s="224" t="s">
        <v>67</v>
      </c>
      <c r="B1" s="225"/>
      <c r="C1" s="225"/>
      <c r="D1" s="225"/>
      <c r="E1" s="225"/>
      <c r="F1" s="237"/>
    </row>
    <row r="2" spans="1:6" ht="15.75" thickBot="1" x14ac:dyDescent="0.3">
      <c r="A2" s="1"/>
      <c r="B2" s="1"/>
      <c r="C2" s="1"/>
    </row>
    <row r="3" spans="1:6" ht="16.5" thickBot="1" x14ac:dyDescent="0.3">
      <c r="A3" s="227" t="s">
        <v>68</v>
      </c>
      <c r="B3" s="238"/>
      <c r="C3" s="238"/>
      <c r="D3" s="238"/>
      <c r="E3" s="238"/>
      <c r="F3" s="237"/>
    </row>
    <row r="4" spans="1:6" ht="15.75" thickBot="1" x14ac:dyDescent="0.3">
      <c r="A4" s="130" t="s">
        <v>52</v>
      </c>
      <c r="B4" s="3"/>
      <c r="C4" s="1"/>
      <c r="F4" s="19"/>
    </row>
    <row r="5" spans="1:6" ht="26.25" thickBot="1" x14ac:dyDescent="0.3">
      <c r="A5" s="5"/>
      <c r="B5" s="131" t="s">
        <v>69</v>
      </c>
      <c r="C5" s="239"/>
      <c r="D5" s="239"/>
      <c r="E5" s="239"/>
      <c r="F5" s="20" t="s">
        <v>1</v>
      </c>
    </row>
    <row r="6" spans="1:6" x14ac:dyDescent="0.25">
      <c r="A6" s="5"/>
      <c r="B6" s="132"/>
      <c r="C6" s="133"/>
      <c r="D6" s="134" t="s">
        <v>70</v>
      </c>
      <c r="E6" s="6" t="s">
        <v>71</v>
      </c>
      <c r="F6" s="6" t="s">
        <v>71</v>
      </c>
    </row>
    <row r="7" spans="1:6" ht="15.75" thickBot="1" x14ac:dyDescent="0.3">
      <c r="A7" s="135" t="s">
        <v>2</v>
      </c>
      <c r="B7" s="136" t="s">
        <v>72</v>
      </c>
      <c r="C7" s="137"/>
      <c r="D7" s="138">
        <v>2025</v>
      </c>
      <c r="E7" s="7">
        <v>2026</v>
      </c>
      <c r="F7" s="7">
        <v>2027</v>
      </c>
    </row>
    <row r="8" spans="1:6" x14ac:dyDescent="0.25">
      <c r="A8" s="21" t="s">
        <v>3</v>
      </c>
      <c r="B8" s="139">
        <v>14552</v>
      </c>
      <c r="C8" s="140">
        <v>2426</v>
      </c>
      <c r="D8" s="141">
        <v>3886</v>
      </c>
      <c r="E8" s="141">
        <v>4080</v>
      </c>
      <c r="F8" s="141">
        <v>4275</v>
      </c>
    </row>
    <row r="9" spans="1:6" x14ac:dyDescent="0.25">
      <c r="A9" s="23" t="s">
        <v>4</v>
      </c>
      <c r="B9" s="142">
        <v>1019</v>
      </c>
      <c r="C9" s="143">
        <v>0</v>
      </c>
      <c r="D9" s="144">
        <v>300</v>
      </c>
      <c r="E9" s="144">
        <v>300</v>
      </c>
      <c r="F9" s="144">
        <v>300</v>
      </c>
    </row>
    <row r="10" spans="1:6" x14ac:dyDescent="0.25">
      <c r="A10" s="23" t="s">
        <v>5</v>
      </c>
      <c r="B10" s="142">
        <v>5172</v>
      </c>
      <c r="C10" s="143">
        <v>641</v>
      </c>
      <c r="D10" s="144">
        <v>1212</v>
      </c>
      <c r="E10" s="144">
        <v>1273</v>
      </c>
      <c r="F10" s="144">
        <v>1333</v>
      </c>
    </row>
    <row r="11" spans="1:6" x14ac:dyDescent="0.25">
      <c r="A11" s="23" t="s">
        <v>6</v>
      </c>
      <c r="B11" s="142">
        <v>170</v>
      </c>
      <c r="C11" s="143">
        <v>0</v>
      </c>
      <c r="D11" s="144">
        <v>120</v>
      </c>
      <c r="E11" s="144">
        <v>126</v>
      </c>
      <c r="F11" s="144">
        <v>132</v>
      </c>
    </row>
    <row r="12" spans="1:6" ht="15.75" thickBot="1" x14ac:dyDescent="0.3">
      <c r="A12" s="26" t="s">
        <v>7</v>
      </c>
      <c r="B12" s="145">
        <v>471</v>
      </c>
      <c r="C12" s="146">
        <v>101</v>
      </c>
      <c r="D12" s="147">
        <v>120</v>
      </c>
      <c r="E12" s="147">
        <v>126</v>
      </c>
      <c r="F12" s="147">
        <v>132</v>
      </c>
    </row>
    <row r="13" spans="1:6" ht="15.75" thickBot="1" x14ac:dyDescent="0.3">
      <c r="A13" s="27" t="s">
        <v>8</v>
      </c>
      <c r="B13" s="148">
        <f>SUM(B8:B12)</f>
        <v>21384</v>
      </c>
      <c r="C13" s="148">
        <f>SUM(C8:C12)</f>
        <v>3168</v>
      </c>
      <c r="D13" s="148">
        <f>SUM(D8:D12)</f>
        <v>5638</v>
      </c>
      <c r="E13" s="148">
        <f t="shared" ref="E13:F13" si="0">SUM(E8:E12)</f>
        <v>5905</v>
      </c>
      <c r="F13" s="148">
        <f t="shared" si="0"/>
        <v>6172</v>
      </c>
    </row>
    <row r="14" spans="1:6" x14ac:dyDescent="0.25">
      <c r="A14" s="149" t="s">
        <v>73</v>
      </c>
      <c r="B14" s="150">
        <v>4177</v>
      </c>
      <c r="C14" s="151">
        <v>1535</v>
      </c>
      <c r="D14" s="141">
        <v>80</v>
      </c>
      <c r="E14" s="141">
        <v>80</v>
      </c>
      <c r="F14" s="141">
        <v>80</v>
      </c>
    </row>
    <row r="15" spans="1:6" x14ac:dyDescent="0.25">
      <c r="A15" s="152" t="s">
        <v>9</v>
      </c>
      <c r="B15" s="153">
        <v>644</v>
      </c>
      <c r="C15" s="29">
        <v>462</v>
      </c>
      <c r="D15" s="144">
        <v>185</v>
      </c>
      <c r="E15" s="144">
        <v>185</v>
      </c>
      <c r="F15" s="144">
        <v>185</v>
      </c>
    </row>
    <row r="16" spans="1:6" x14ac:dyDescent="0.25">
      <c r="A16" s="152" t="s">
        <v>74</v>
      </c>
      <c r="B16" s="153">
        <v>814</v>
      </c>
      <c r="C16" s="29">
        <v>278</v>
      </c>
      <c r="D16" s="144">
        <v>50</v>
      </c>
      <c r="E16" s="144">
        <v>50</v>
      </c>
      <c r="F16" s="144">
        <v>50</v>
      </c>
    </row>
    <row r="17" spans="1:6" x14ac:dyDescent="0.25">
      <c r="A17" s="95" t="s">
        <v>75</v>
      </c>
      <c r="B17" s="153"/>
      <c r="C17" s="29"/>
      <c r="D17" s="144">
        <v>3000</v>
      </c>
      <c r="E17" s="144">
        <v>4500</v>
      </c>
      <c r="F17" s="144">
        <v>5000</v>
      </c>
    </row>
    <row r="18" spans="1:6" x14ac:dyDescent="0.25">
      <c r="A18" s="154" t="s">
        <v>76</v>
      </c>
      <c r="B18" s="155">
        <v>2185</v>
      </c>
      <c r="C18" s="29">
        <v>112</v>
      </c>
      <c r="D18" s="156">
        <v>60</v>
      </c>
      <c r="E18" s="156">
        <v>60</v>
      </c>
      <c r="F18" s="156">
        <v>60</v>
      </c>
    </row>
    <row r="19" spans="1:6" x14ac:dyDescent="0.25">
      <c r="A19" s="30" t="s">
        <v>77</v>
      </c>
      <c r="B19" s="153">
        <v>1906</v>
      </c>
      <c r="C19" s="29">
        <v>311</v>
      </c>
      <c r="D19" s="144">
        <v>150</v>
      </c>
      <c r="E19" s="144">
        <v>150</v>
      </c>
      <c r="F19" s="144">
        <v>150</v>
      </c>
    </row>
    <row r="20" spans="1:6" x14ac:dyDescent="0.25">
      <c r="A20" s="30" t="s">
        <v>10</v>
      </c>
      <c r="B20" s="153">
        <v>-495</v>
      </c>
      <c r="C20" s="29">
        <v>-1069</v>
      </c>
      <c r="D20" s="144">
        <v>0</v>
      </c>
      <c r="E20" s="144">
        <v>0</v>
      </c>
      <c r="F20" s="144">
        <v>0</v>
      </c>
    </row>
    <row r="21" spans="1:6" x14ac:dyDescent="0.25">
      <c r="A21" s="30" t="s">
        <v>11</v>
      </c>
      <c r="B21" s="153">
        <v>586</v>
      </c>
      <c r="C21" s="29">
        <v>223</v>
      </c>
      <c r="D21" s="144">
        <v>0</v>
      </c>
      <c r="E21" s="144">
        <v>0</v>
      </c>
      <c r="F21" s="144">
        <v>0</v>
      </c>
    </row>
    <row r="22" spans="1:6" ht="15.75" thickBot="1" x14ac:dyDescent="0.3">
      <c r="A22" s="31" t="s">
        <v>78</v>
      </c>
      <c r="B22" s="157">
        <v>10651</v>
      </c>
      <c r="C22" s="158">
        <v>399</v>
      </c>
      <c r="D22" s="147">
        <v>1585</v>
      </c>
      <c r="E22" s="147">
        <v>1585</v>
      </c>
      <c r="F22" s="147">
        <v>1585</v>
      </c>
    </row>
    <row r="23" spans="1:6" ht="15.75" thickBot="1" x14ac:dyDescent="0.3">
      <c r="A23" s="159" t="s">
        <v>12</v>
      </c>
      <c r="B23" s="160">
        <f>SUM(B13:B22)</f>
        <v>41852</v>
      </c>
      <c r="C23" s="160">
        <f>SUM(C13:C22)</f>
        <v>5419</v>
      </c>
      <c r="D23" s="160">
        <f>SUM(D13:D22)</f>
        <v>10748</v>
      </c>
      <c r="E23" s="160">
        <f t="shared" ref="E23:F23" si="1">SUM(E13:E22)</f>
        <v>12515</v>
      </c>
      <c r="F23" s="160">
        <f t="shared" si="1"/>
        <v>13282</v>
      </c>
    </row>
    <row r="24" spans="1:6" x14ac:dyDescent="0.25">
      <c r="A24" s="5"/>
      <c r="C24" s="161"/>
    </row>
    <row r="25" spans="1:6" ht="15.75" thickBot="1" x14ac:dyDescent="0.3">
      <c r="A25" s="13" t="s">
        <v>13</v>
      </c>
      <c r="B25" s="161"/>
      <c r="C25" s="161"/>
    </row>
    <row r="26" spans="1:6" x14ac:dyDescent="0.25">
      <c r="A26" s="162" t="s">
        <v>51</v>
      </c>
      <c r="B26" s="163">
        <v>3500</v>
      </c>
      <c r="C26" s="164">
        <v>0</v>
      </c>
      <c r="D26" s="165">
        <v>7443</v>
      </c>
      <c r="E26" s="165">
        <v>7665</v>
      </c>
      <c r="F26" s="165">
        <v>7902</v>
      </c>
    </row>
    <row r="27" spans="1:6" x14ac:dyDescent="0.25">
      <c r="A27" s="166" t="s">
        <v>79</v>
      </c>
      <c r="B27" s="167"/>
      <c r="C27" s="168"/>
      <c r="D27" s="169">
        <v>305</v>
      </c>
      <c r="E27" s="170">
        <v>350</v>
      </c>
      <c r="F27" s="111">
        <v>380</v>
      </c>
    </row>
    <row r="28" spans="1:6" x14ac:dyDescent="0.25">
      <c r="A28" s="171" t="s">
        <v>80</v>
      </c>
      <c r="B28" s="167"/>
      <c r="C28" s="168"/>
      <c r="D28" s="169">
        <v>3000</v>
      </c>
      <c r="E28" s="170">
        <v>4500</v>
      </c>
      <c r="F28" s="111">
        <v>5000</v>
      </c>
    </row>
    <row r="29" spans="1:6" x14ac:dyDescent="0.25">
      <c r="A29" s="172" t="s">
        <v>14</v>
      </c>
      <c r="B29" s="173">
        <v>1406</v>
      </c>
      <c r="C29" s="174">
        <v>0</v>
      </c>
      <c r="D29" s="175">
        <v>0</v>
      </c>
      <c r="E29" s="15">
        <v>0</v>
      </c>
      <c r="F29" s="32">
        <v>0</v>
      </c>
    </row>
    <row r="30" spans="1:6" x14ac:dyDescent="0.25">
      <c r="A30" s="172" t="s">
        <v>15</v>
      </c>
      <c r="B30" s="176">
        <v>1226</v>
      </c>
      <c r="C30" s="177">
        <v>0</v>
      </c>
      <c r="D30" s="175">
        <v>0</v>
      </c>
      <c r="E30" s="15">
        <v>0</v>
      </c>
      <c r="F30" s="32">
        <v>0</v>
      </c>
    </row>
    <row r="31" spans="1:6" x14ac:dyDescent="0.25">
      <c r="A31" s="178" t="s">
        <v>16</v>
      </c>
      <c r="B31" s="176">
        <f>SUM(B33:B39)</f>
        <v>35717</v>
      </c>
      <c r="C31" s="177">
        <f>SUM(C33:C39)</f>
        <v>5623</v>
      </c>
      <c r="D31" s="176">
        <f>SUM(D33:D39)</f>
        <v>0</v>
      </c>
      <c r="E31" s="15">
        <f>SUM(E33:E39)</f>
        <v>0</v>
      </c>
      <c r="F31" s="15">
        <f>SUM(F33:F39)</f>
        <v>0</v>
      </c>
    </row>
    <row r="32" spans="1:6" x14ac:dyDescent="0.25">
      <c r="A32" s="33" t="s">
        <v>17</v>
      </c>
      <c r="B32" s="179"/>
      <c r="C32" s="179"/>
      <c r="D32" s="179"/>
      <c r="E32" s="179"/>
      <c r="F32" s="34"/>
    </row>
    <row r="33" spans="1:6" x14ac:dyDescent="0.25">
      <c r="A33" s="180" t="s">
        <v>81</v>
      </c>
      <c r="B33" s="181">
        <v>1270</v>
      </c>
      <c r="C33" s="182">
        <v>752</v>
      </c>
      <c r="D33" s="183">
        <v>0</v>
      </c>
      <c r="E33" s="184">
        <v>0</v>
      </c>
      <c r="F33" s="10">
        <v>0</v>
      </c>
    </row>
    <row r="34" spans="1:6" x14ac:dyDescent="0.25">
      <c r="A34" s="180" t="s">
        <v>82</v>
      </c>
      <c r="B34" s="181">
        <v>33074</v>
      </c>
      <c r="C34" s="182">
        <v>4686</v>
      </c>
      <c r="D34" s="183">
        <v>0</v>
      </c>
      <c r="E34" s="184">
        <v>0</v>
      </c>
      <c r="F34" s="10">
        <v>0</v>
      </c>
    </row>
    <row r="35" spans="1:6" x14ac:dyDescent="0.25">
      <c r="A35" s="185" t="s">
        <v>83</v>
      </c>
      <c r="B35" s="142">
        <v>1080</v>
      </c>
      <c r="C35" s="113">
        <v>185</v>
      </c>
      <c r="D35" s="155">
        <v>0</v>
      </c>
      <c r="E35" s="186">
        <v>0</v>
      </c>
      <c r="F35" s="187">
        <v>0</v>
      </c>
    </row>
    <row r="36" spans="1:6" x14ac:dyDescent="0.25">
      <c r="A36" s="188" t="s">
        <v>84</v>
      </c>
      <c r="B36" s="142">
        <v>0</v>
      </c>
      <c r="C36" s="113">
        <v>0</v>
      </c>
      <c r="D36" s="155">
        <v>0</v>
      </c>
      <c r="E36" s="186">
        <v>0</v>
      </c>
      <c r="F36" s="187">
        <v>0</v>
      </c>
    </row>
    <row r="37" spans="1:6" x14ac:dyDescent="0.25">
      <c r="A37" s="185" t="s">
        <v>18</v>
      </c>
      <c r="B37" s="189">
        <v>0</v>
      </c>
      <c r="C37" s="190">
        <v>0</v>
      </c>
      <c r="D37" s="155">
        <v>0</v>
      </c>
      <c r="E37" s="191">
        <v>0</v>
      </c>
      <c r="F37" s="67">
        <v>0</v>
      </c>
    </row>
    <row r="38" spans="1:6" x14ac:dyDescent="0.25">
      <c r="A38" s="192" t="s">
        <v>85</v>
      </c>
      <c r="B38" s="189"/>
      <c r="C38" s="190"/>
      <c r="D38" s="157">
        <v>0</v>
      </c>
      <c r="E38" s="193">
        <v>0</v>
      </c>
      <c r="F38" s="11">
        <v>0</v>
      </c>
    </row>
    <row r="39" spans="1:6" ht="15.75" thickBot="1" x14ac:dyDescent="0.3">
      <c r="A39" s="192" t="s">
        <v>86</v>
      </c>
      <c r="B39" s="194">
        <v>293</v>
      </c>
      <c r="C39" s="195">
        <v>0</v>
      </c>
      <c r="D39" s="196">
        <v>0</v>
      </c>
      <c r="E39" s="193">
        <v>0</v>
      </c>
      <c r="F39" s="11">
        <v>0</v>
      </c>
    </row>
    <row r="40" spans="1:6" ht="15.75" thickBot="1" x14ac:dyDescent="0.3">
      <c r="A40" s="197" t="s">
        <v>19</v>
      </c>
      <c r="B40" s="160">
        <f>B31+B26</f>
        <v>39217</v>
      </c>
      <c r="C40" s="198">
        <f>C31+C26</f>
        <v>5623</v>
      </c>
      <c r="D40" s="160">
        <f>D31+D26</f>
        <v>7443</v>
      </c>
      <c r="E40" s="198">
        <f>E31+E26</f>
        <v>7665</v>
      </c>
      <c r="F40" s="35">
        <f>F31+F26</f>
        <v>7902</v>
      </c>
    </row>
    <row r="41" spans="1:6" ht="15.75" thickBot="1" x14ac:dyDescent="0.3">
      <c r="A41" s="199" t="s">
        <v>20</v>
      </c>
      <c r="B41" s="200">
        <f>B40+B29+B30</f>
        <v>41849</v>
      </c>
      <c r="C41" s="201">
        <f>C40+C29+C30</f>
        <v>5623</v>
      </c>
      <c r="D41" s="202">
        <f>SUM(D26:D31)</f>
        <v>10748</v>
      </c>
      <c r="E41" s="12">
        <f>SUM(E26:E31)</f>
        <v>12515</v>
      </c>
      <c r="F41" s="35">
        <f>SUM(F26:F31)</f>
        <v>13282</v>
      </c>
    </row>
    <row r="42" spans="1:6" ht="15.75" thickBot="1" x14ac:dyDescent="0.3">
      <c r="A42" s="203" t="s">
        <v>21</v>
      </c>
      <c r="B42" s="204">
        <f>B41-B23</f>
        <v>-3</v>
      </c>
      <c r="C42" s="205">
        <f>C41-C23</f>
        <v>204</v>
      </c>
      <c r="D42" s="206">
        <f>D41-D23</f>
        <v>0</v>
      </c>
      <c r="E42" s="207">
        <f>E41-E23</f>
        <v>0</v>
      </c>
      <c r="F42" s="36">
        <f>F41-F23</f>
        <v>0</v>
      </c>
    </row>
  </sheetData>
  <mergeCells count="3">
    <mergeCell ref="A1:F1"/>
    <mergeCell ref="A3:F3"/>
    <mergeCell ref="C5:E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966725-ded2-4b0e-ac30-69fa38c53e6a">
      <Terms xmlns="http://schemas.microsoft.com/office/infopath/2007/PartnerControls"/>
    </lcf76f155ced4ddcb4097134ff3c332f>
    <TaxCatchAll xmlns="aa02ac25-5fb4-45d5-a2f3-2f305d5e78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00D9F72B9C004A9C542EBABCDBDCC4" ma:contentTypeVersion="18" ma:contentTypeDescription="Vytvoří nový dokument" ma:contentTypeScope="" ma:versionID="fadd4d543c4af283104f67bed6fde0f4">
  <xsd:schema xmlns:xsd="http://www.w3.org/2001/XMLSchema" xmlns:xs="http://www.w3.org/2001/XMLSchema" xmlns:p="http://schemas.microsoft.com/office/2006/metadata/properties" xmlns:ns2="63966725-ded2-4b0e-ac30-69fa38c53e6a" xmlns:ns3="aa02ac25-5fb4-45d5-a2f3-2f305d5e7864" targetNamespace="http://schemas.microsoft.com/office/2006/metadata/properties" ma:root="true" ma:fieldsID="9d267c1385390e50af674f067af49a8d" ns2:_="" ns3:_="">
    <xsd:import namespace="63966725-ded2-4b0e-ac30-69fa38c53e6a"/>
    <xsd:import namespace="aa02ac25-5fb4-45d5-a2f3-2f305d5e78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66725-ded2-4b0e-ac30-69fa38c53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7d1cfc3-6cda-47af-9754-ec01d815e5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ac25-5fb4-45d5-a2f3-2f305d5e78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10809f-e744-42d2-8009-292f1c905817}" ma:internalName="TaxCatchAll" ma:showField="CatchAllData" ma:web="aa02ac25-5fb4-45d5-a2f3-2f305d5e78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385A5-6CE5-4BC1-8FF6-47EF3B50DEEA}">
  <ds:schemaRefs>
    <ds:schemaRef ds:uri="http://purl.org/dc/terms/"/>
    <ds:schemaRef ds:uri="aa02ac25-5fb4-45d5-a2f3-2f305d5e786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3966725-ded2-4b0e-ac30-69fa38c53e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14A6EC-8913-4F04-93BF-824D0CDAE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66725-ded2-4b0e-ac30-69fa38c53e6a"/>
    <ds:schemaRef ds:uri="aa02ac25-5fb4-45d5-a2f3-2f305d5e7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5E9238-3762-4E06-AD1A-C47CF9CAF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KAM</vt:lpstr>
      <vt:lpstr>SVR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revision/>
  <cp:lastPrinted>2024-09-11T06:51:06Z</cp:lastPrinted>
  <dcterms:created xsi:type="dcterms:W3CDTF">2017-06-20T10:19:11Z</dcterms:created>
  <dcterms:modified xsi:type="dcterms:W3CDTF">2025-01-02T13:01:12Z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0x010100AA00D9F72B9C004A9C542EBABCDBDCC4</vt:lpwstr>
  </property>
  <property fmtid="{D5CDD505-2E9C-101B-9397-08002B2CF9AE}" pid="3" name="MediaServiceImageTags">
    <vt:lpwstr/>
  </property>
</Properties>
</file>