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FE\ROZPOČET, ANALÝZY\PO města\06 ZŠ, MŠ, DDM\ZŠ, MŠ, DDM 2026\07_1.MŠ\1.Úprava rozpočtu - os.náklady\"/>
    </mc:Choice>
  </mc:AlternateContent>
  <bookViews>
    <workbookView xWindow="0" yWindow="0" windowWidth="24000" windowHeight="90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1" l="1"/>
  <c r="C61" i="1"/>
  <c r="D58" i="1"/>
  <c r="D70" i="1" s="1"/>
  <c r="C58" i="1"/>
  <c r="C70" i="1" s="1"/>
  <c r="F50" i="1"/>
  <c r="F52" i="1" s="1"/>
  <c r="E50" i="1"/>
  <c r="E52" i="1" s="1"/>
  <c r="F37" i="1"/>
  <c r="E37" i="1"/>
  <c r="D37" i="1"/>
  <c r="D50" i="1" s="1"/>
  <c r="D52" i="1" s="1"/>
  <c r="C37" i="1"/>
  <c r="C50" i="1" s="1"/>
  <c r="C52" i="1" s="1"/>
  <c r="D27" i="1"/>
  <c r="D29" i="1" s="1"/>
  <c r="C27" i="1"/>
  <c r="C29" i="1" s="1"/>
  <c r="F13" i="1"/>
  <c r="F27" i="1" s="1"/>
  <c r="F29" i="1" s="1"/>
  <c r="E13" i="1"/>
  <c r="E27" i="1" s="1"/>
  <c r="E29" i="1" s="1"/>
  <c r="D13" i="1"/>
  <c r="C13" i="1"/>
  <c r="E53" i="1" l="1"/>
  <c r="F53" i="1"/>
  <c r="C53" i="1"/>
  <c r="D53" i="1"/>
</calcChain>
</file>

<file path=xl/sharedStrings.xml><?xml version="1.0" encoding="utf-8"?>
<sst xmlns="http://schemas.openxmlformats.org/spreadsheetml/2006/main" count="72" uniqueCount="72">
  <si>
    <t>Rozpočet na rok 2026</t>
  </si>
  <si>
    <t>1. Mateřská škola Karlovy Vary, příspěvková organizace</t>
  </si>
  <si>
    <t>IČO: 712 37 003</t>
  </si>
  <si>
    <t>skutečnost</t>
  </si>
  <si>
    <t>oček.skuteč.</t>
  </si>
  <si>
    <t>rozpočet</t>
  </si>
  <si>
    <t>úpr.rozpočtu</t>
  </si>
  <si>
    <t>NÁKLADY ORGANIZACE</t>
  </si>
  <si>
    <t>Mzdové náklady - mzdové nákl. (521/1)</t>
  </si>
  <si>
    <t xml:space="preserve">                              - ost.osob. nákl.(521/2)</t>
  </si>
  <si>
    <t>Zákonné  soc. a zdrav. pojištění (524)</t>
  </si>
  <si>
    <t>Zákonné sociální náklady (FKSP - 527)</t>
  </si>
  <si>
    <t>Dotace chůvy</t>
  </si>
  <si>
    <t>OSOBNÍ NÁKLADY CELKEM (pro nepedagogy)</t>
  </si>
  <si>
    <t>Jiné sociální náklady (528)</t>
  </si>
  <si>
    <t>Nákup materiálu - 501</t>
  </si>
  <si>
    <t>Potraviny - 501</t>
  </si>
  <si>
    <t>Energie</t>
  </si>
  <si>
    <t>Spotřeba TU a TUV</t>
  </si>
  <si>
    <t>Spotřeba el.energie</t>
  </si>
  <si>
    <t>Spotřeba plynu</t>
  </si>
  <si>
    <t>Vodné a stočné</t>
  </si>
  <si>
    <t>Opravy a údržba - 511</t>
  </si>
  <si>
    <t>Ostatní služby - 518</t>
  </si>
  <si>
    <t>Odpisy - 551</t>
  </si>
  <si>
    <t>Ostatní náklady - 5xx</t>
  </si>
  <si>
    <t>ONIV</t>
  </si>
  <si>
    <t>Náklady k dotacím  z KK, SR, EU</t>
  </si>
  <si>
    <t>Provozní náklady celkem</t>
  </si>
  <si>
    <t>Náklady k výnosům ze SR na mzdové prostředky (pro pedagogy)</t>
  </si>
  <si>
    <t xml:space="preserve">  Náklady celkem</t>
  </si>
  <si>
    <t>VÝNOSY ORGANIZACE</t>
  </si>
  <si>
    <t>Provozní příspěvek</t>
  </si>
  <si>
    <t>Účelově vázané finanční prostředky podléhající vyúčtování</t>
  </si>
  <si>
    <t>Vyúčtování účelově vázaných fin. prostř. za předcházející rok</t>
  </si>
  <si>
    <t>Pastelkovné - ÚZ 950</t>
  </si>
  <si>
    <t xml:space="preserve">Neinvestiční dotace z KK, SR, EU </t>
  </si>
  <si>
    <t>Výnosy bez příspěvku:</t>
  </si>
  <si>
    <t>z toho:</t>
  </si>
  <si>
    <t>Tržby stravné žáci - 602</t>
  </si>
  <si>
    <t>Tržby stravné zaměstnanci - 602</t>
  </si>
  <si>
    <t>Tržby cizí strávníci - 602</t>
  </si>
  <si>
    <t>Úplata - 602</t>
  </si>
  <si>
    <t>Pronájmy (tělocvičny, učebny, aj.) - 603</t>
  </si>
  <si>
    <t>Jiné ostatní výnosy - 6xx</t>
  </si>
  <si>
    <t>Použití FI na opravy a údržbu - 648</t>
  </si>
  <si>
    <t xml:space="preserve">Nekrytí FI </t>
  </si>
  <si>
    <t>Transferový podíl</t>
  </si>
  <si>
    <t>Použití fondu odměn - 648</t>
  </si>
  <si>
    <t>Použití rezervního fondu - 648</t>
  </si>
  <si>
    <t>Provozní výnosy celkem</t>
  </si>
  <si>
    <t>Výnosy ze SR na mzdové prostředky (pro pedagogy)</t>
  </si>
  <si>
    <t>Výnosy celkem</t>
  </si>
  <si>
    <t>Výsledek hospodaření</t>
  </si>
  <si>
    <t>Použití fondu investic v tis. Kč</t>
  </si>
  <si>
    <t>oček. skut. 2025</t>
  </si>
  <si>
    <t>plán 2026</t>
  </si>
  <si>
    <t>počáteční stav</t>
  </si>
  <si>
    <t>příjmy - celkem</t>
  </si>
  <si>
    <t>odpisy</t>
  </si>
  <si>
    <t>transferový podíl</t>
  </si>
  <si>
    <t>výdaje - celkem</t>
  </si>
  <si>
    <t>8 sad tělovýchovného náčiní</t>
  </si>
  <si>
    <t>zahradní prvky</t>
  </si>
  <si>
    <t>vybavení školních kuchyní</t>
  </si>
  <si>
    <t>vybudování herní plochy</t>
  </si>
  <si>
    <t>konektivita-zasíťování</t>
  </si>
  <si>
    <t>vybavení kanceláří a sborovny</t>
  </si>
  <si>
    <t>opravy a údržba</t>
  </si>
  <si>
    <t>nekrytí fondu</t>
  </si>
  <si>
    <t>konečný stav</t>
  </si>
  <si>
    <r>
      <t xml:space="preserve">Počet  </t>
    </r>
    <r>
      <rPr>
        <i/>
        <sz val="10"/>
        <rFont val="Calibri"/>
        <family val="2"/>
        <charset val="238"/>
      </rPr>
      <t>ZAMĚSTNANCŮ :</t>
    </r>
    <r>
      <rPr>
        <sz val="10"/>
        <rFont val="Calibri"/>
        <family val="2"/>
        <charset val="238"/>
      </rPr>
      <t xml:space="preserve"> roční prům. přepočtený stav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</si>
</sst>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i/>
      <sz val="10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0"/>
      <name val="Calibri"/>
      <family val="2"/>
      <charset val="238"/>
    </font>
    <font>
      <i/>
      <sz val="10"/>
      <color indexed="8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theme="4" tint="0.59999389629810485"/>
        <bgColor indexed="41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theme="9" tint="0.79998168889431442"/>
        <bgColor indexed="27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17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1" xfId="1" applyFont="1" applyBorder="1" applyAlignment="1">
      <alignment vertical="center"/>
    </xf>
    <xf numFmtId="0" fontId="9" fillId="0" borderId="12" xfId="1" applyFont="1" applyBorder="1" applyAlignment="1">
      <alignment vertical="center"/>
    </xf>
    <xf numFmtId="3" fontId="9" fillId="0" borderId="13" xfId="0" applyNumberFormat="1" applyFont="1" applyBorder="1" applyAlignment="1">
      <alignment vertical="center"/>
    </xf>
    <xf numFmtId="3" fontId="9" fillId="0" borderId="6" xfId="0" applyNumberFormat="1" applyFont="1" applyBorder="1" applyAlignment="1">
      <alignment vertical="center"/>
    </xf>
    <xf numFmtId="3" fontId="9" fillId="0" borderId="5" xfId="0" applyNumberFormat="1" applyFont="1" applyBorder="1" applyAlignment="1">
      <alignment vertical="center"/>
    </xf>
    <xf numFmtId="0" fontId="9" fillId="0" borderId="14" xfId="1" applyFont="1" applyBorder="1" applyAlignment="1">
      <alignment vertical="center"/>
    </xf>
    <xf numFmtId="0" fontId="9" fillId="0" borderId="15" xfId="1" applyFont="1" applyBorder="1" applyAlignment="1">
      <alignment vertical="center"/>
    </xf>
    <xf numFmtId="3" fontId="9" fillId="0" borderId="16" xfId="0" applyNumberFormat="1" applyFont="1" applyBorder="1" applyAlignment="1">
      <alignment vertical="center"/>
    </xf>
    <xf numFmtId="3" fontId="9" fillId="0" borderId="17" xfId="0" applyNumberFormat="1" applyFont="1" applyBorder="1" applyAlignment="1">
      <alignment vertical="center"/>
    </xf>
    <xf numFmtId="3" fontId="9" fillId="0" borderId="18" xfId="0" applyNumberFormat="1" applyFont="1" applyBorder="1" applyAlignment="1">
      <alignment vertical="center"/>
    </xf>
    <xf numFmtId="0" fontId="9" fillId="0" borderId="19" xfId="1" applyFont="1" applyBorder="1" applyAlignment="1">
      <alignment horizontal="left" vertical="center"/>
    </xf>
    <xf numFmtId="0" fontId="9" fillId="0" borderId="20" xfId="1" applyFont="1" applyBorder="1" applyAlignment="1">
      <alignment horizontal="left" vertical="center"/>
    </xf>
    <xf numFmtId="3" fontId="9" fillId="0" borderId="19" xfId="0" applyNumberFormat="1" applyFont="1" applyBorder="1" applyAlignment="1">
      <alignment vertical="center"/>
    </xf>
    <xf numFmtId="3" fontId="9" fillId="0" borderId="21" xfId="0" applyNumberFormat="1" applyFont="1" applyBorder="1" applyAlignment="1">
      <alignment vertical="center"/>
    </xf>
    <xf numFmtId="3" fontId="9" fillId="0" borderId="22" xfId="0" applyNumberFormat="1" applyFont="1" applyBorder="1" applyAlignment="1">
      <alignment vertical="center"/>
    </xf>
    <xf numFmtId="0" fontId="6" fillId="2" borderId="23" xfId="1" applyFont="1" applyFill="1" applyBorder="1" applyAlignment="1">
      <alignment vertical="center"/>
    </xf>
    <xf numFmtId="0" fontId="6" fillId="2" borderId="24" xfId="1" applyFont="1" applyFill="1" applyBorder="1" applyAlignment="1">
      <alignment vertical="center"/>
    </xf>
    <xf numFmtId="3" fontId="6" fillId="3" borderId="25" xfId="0" applyNumberFormat="1" applyFont="1" applyFill="1" applyBorder="1" applyAlignment="1">
      <alignment vertical="center"/>
    </xf>
    <xf numFmtId="3" fontId="6" fillId="3" borderId="26" xfId="0" applyNumberFormat="1" applyFont="1" applyFill="1" applyBorder="1" applyAlignment="1">
      <alignment vertical="center"/>
    </xf>
    <xf numFmtId="3" fontId="6" fillId="3" borderId="1" xfId="0" applyNumberFormat="1" applyFont="1" applyFill="1" applyBorder="1" applyAlignment="1">
      <alignment vertical="center"/>
    </xf>
    <xf numFmtId="3" fontId="9" fillId="0" borderId="27" xfId="0" applyNumberFormat="1" applyFont="1" applyBorder="1" applyAlignment="1">
      <alignment vertical="center"/>
    </xf>
    <xf numFmtId="3" fontId="9" fillId="0" borderId="28" xfId="0" applyNumberFormat="1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3" fontId="4" fillId="0" borderId="31" xfId="0" applyNumberFormat="1" applyFont="1" applyBorder="1" applyAlignment="1">
      <alignment vertical="center"/>
    </xf>
    <xf numFmtId="3" fontId="4" fillId="0" borderId="32" xfId="0" applyNumberFormat="1" applyFont="1" applyBorder="1" applyAlignment="1">
      <alignment vertical="center"/>
    </xf>
    <xf numFmtId="3" fontId="4" fillId="0" borderId="33" xfId="0" applyNumberFormat="1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35" xfId="0" applyFont="1" applyBorder="1" applyAlignment="1">
      <alignment horizontal="left" vertical="center"/>
    </xf>
    <xf numFmtId="3" fontId="4" fillId="4" borderId="36" xfId="0" applyNumberFormat="1" applyFont="1" applyFill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4" fillId="0" borderId="36" xfId="0" applyNumberFormat="1" applyFont="1" applyBorder="1" applyAlignment="1">
      <alignment vertical="center"/>
    </xf>
    <xf numFmtId="3" fontId="4" fillId="0" borderId="37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9" fillId="5" borderId="14" xfId="1" applyFont="1" applyFill="1" applyBorder="1"/>
    <xf numFmtId="0" fontId="9" fillId="5" borderId="15" xfId="1" applyFont="1" applyFill="1" applyBorder="1"/>
    <xf numFmtId="3" fontId="4" fillId="5" borderId="16" xfId="0" applyNumberFormat="1" applyFont="1" applyFill="1" applyBorder="1" applyAlignment="1">
      <alignment vertical="center"/>
    </xf>
    <xf numFmtId="3" fontId="4" fillId="5" borderId="36" xfId="0" applyNumberFormat="1" applyFont="1" applyFill="1" applyBorder="1" applyAlignment="1">
      <alignment vertical="center"/>
    </xf>
    <xf numFmtId="3" fontId="4" fillId="5" borderId="37" xfId="0" applyNumberFormat="1" applyFont="1" applyFill="1" applyBorder="1" applyAlignment="1">
      <alignment vertical="center"/>
    </xf>
    <xf numFmtId="0" fontId="9" fillId="0" borderId="39" xfId="1" applyFont="1" applyBorder="1" applyAlignment="1">
      <alignment vertical="center"/>
    </xf>
    <xf numFmtId="0" fontId="9" fillId="0" borderId="40" xfId="1" applyFont="1" applyBorder="1" applyAlignment="1">
      <alignment vertical="center"/>
    </xf>
    <xf numFmtId="3" fontId="4" fillId="0" borderId="41" xfId="0" applyNumberFormat="1" applyFont="1" applyBorder="1" applyAlignment="1">
      <alignment vertical="center"/>
    </xf>
    <xf numFmtId="3" fontId="4" fillId="0" borderId="17" xfId="0" applyNumberFormat="1" applyFont="1" applyBorder="1" applyAlignment="1">
      <alignment vertical="center"/>
    </xf>
    <xf numFmtId="3" fontId="4" fillId="0" borderId="18" xfId="0" applyNumberFormat="1" applyFont="1" applyBorder="1" applyAlignment="1">
      <alignment vertical="center"/>
    </xf>
    <xf numFmtId="0" fontId="6" fillId="0" borderId="23" xfId="1" applyFont="1" applyBorder="1" applyAlignment="1">
      <alignment vertical="center"/>
    </xf>
    <xf numFmtId="0" fontId="9" fillId="0" borderId="24" xfId="1" applyFont="1" applyBorder="1" applyAlignment="1">
      <alignment vertical="center"/>
    </xf>
    <xf numFmtId="3" fontId="4" fillId="0" borderId="25" xfId="0" applyNumberFormat="1" applyFont="1" applyBorder="1" applyAlignment="1">
      <alignment vertical="center"/>
    </xf>
    <xf numFmtId="0" fontId="9" fillId="6" borderId="42" xfId="1" applyFont="1" applyFill="1" applyBorder="1" applyAlignment="1">
      <alignment vertical="center"/>
    </xf>
    <xf numFmtId="0" fontId="9" fillId="6" borderId="0" xfId="1" applyFont="1" applyFill="1" applyAlignment="1">
      <alignment vertical="center"/>
    </xf>
    <xf numFmtId="3" fontId="4" fillId="6" borderId="10" xfId="0" applyNumberFormat="1" applyFont="1" applyFill="1" applyBorder="1" applyAlignment="1">
      <alignment vertical="center"/>
    </xf>
    <xf numFmtId="3" fontId="4" fillId="6" borderId="43" xfId="0" applyNumberFormat="1" applyFont="1" applyFill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44" xfId="0" applyFont="1" applyBorder="1" applyAlignment="1">
      <alignment vertical="center"/>
    </xf>
    <xf numFmtId="3" fontId="7" fillId="0" borderId="25" xfId="0" applyNumberFormat="1" applyFont="1" applyBorder="1" applyAlignment="1">
      <alignment vertical="center"/>
    </xf>
    <xf numFmtId="0" fontId="6" fillId="3" borderId="11" xfId="0" applyFont="1" applyFill="1" applyBorder="1" applyAlignment="1">
      <alignment vertical="center"/>
    </xf>
    <xf numFmtId="0" fontId="6" fillId="3" borderId="45" xfId="0" applyFont="1" applyFill="1" applyBorder="1" applyAlignment="1">
      <alignment vertical="center"/>
    </xf>
    <xf numFmtId="3" fontId="6" fillId="3" borderId="27" xfId="0" applyNumberFormat="1" applyFont="1" applyFill="1" applyBorder="1" applyAlignment="1">
      <alignment vertical="center"/>
    </xf>
    <xf numFmtId="3" fontId="6" fillId="3" borderId="28" xfId="0" applyNumberFormat="1" applyFont="1" applyFill="1" applyBorder="1" applyAlignment="1">
      <alignment vertical="center"/>
    </xf>
    <xf numFmtId="3" fontId="6" fillId="3" borderId="46" xfId="0" applyNumberFormat="1" applyFont="1" applyFill="1" applyBorder="1" applyAlignment="1">
      <alignment vertical="center"/>
    </xf>
    <xf numFmtId="3" fontId="6" fillId="3" borderId="13" xfId="0" applyNumberFormat="1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6" fillId="3" borderId="38" xfId="0" applyFont="1" applyFill="1" applyBorder="1" applyAlignment="1">
      <alignment vertical="center"/>
    </xf>
    <xf numFmtId="3" fontId="6" fillId="3" borderId="32" xfId="0" applyNumberFormat="1" applyFont="1" applyFill="1" applyBorder="1" applyAlignment="1">
      <alignment vertical="center"/>
    </xf>
    <xf numFmtId="3" fontId="6" fillId="3" borderId="33" xfId="0" applyNumberFormat="1" applyFont="1" applyFill="1" applyBorder="1" applyAlignment="1">
      <alignment vertical="center"/>
    </xf>
    <xf numFmtId="3" fontId="6" fillId="3" borderId="47" xfId="0" applyNumberFormat="1" applyFont="1" applyFill="1" applyBorder="1" applyAlignment="1">
      <alignment vertical="center"/>
    </xf>
    <xf numFmtId="0" fontId="6" fillId="7" borderId="14" xfId="0" applyFont="1" applyFill="1" applyBorder="1" applyAlignment="1">
      <alignment vertical="center"/>
    </xf>
    <xf numFmtId="0" fontId="6" fillId="7" borderId="38" xfId="0" applyFont="1" applyFill="1" applyBorder="1" applyAlignment="1">
      <alignment vertical="center"/>
    </xf>
    <xf numFmtId="3" fontId="6" fillId="3" borderId="36" xfId="0" applyNumberFormat="1" applyFont="1" applyFill="1" applyBorder="1" applyAlignment="1">
      <alignment vertical="center"/>
    </xf>
    <xf numFmtId="3" fontId="6" fillId="3" borderId="37" xfId="0" applyNumberFormat="1" applyFont="1" applyFill="1" applyBorder="1" applyAlignment="1">
      <alignment vertical="center"/>
    </xf>
    <xf numFmtId="3" fontId="6" fillId="3" borderId="48" xfId="0" applyNumberFormat="1" applyFont="1" applyFill="1" applyBorder="1" applyAlignment="1">
      <alignment vertical="center"/>
    </xf>
    <xf numFmtId="0" fontId="6" fillId="3" borderId="42" xfId="0" applyFont="1" applyFill="1" applyBorder="1" applyAlignment="1">
      <alignment vertical="center"/>
    </xf>
    <xf numFmtId="0" fontId="6" fillId="3" borderId="49" xfId="0" applyFont="1" applyFill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6" fillId="0" borderId="50" xfId="0" applyFont="1" applyBorder="1" applyAlignment="1">
      <alignment vertical="center"/>
    </xf>
    <xf numFmtId="3" fontId="6" fillId="0" borderId="36" xfId="0" applyNumberFormat="1" applyFont="1" applyBorder="1" applyAlignment="1">
      <alignment vertical="center"/>
    </xf>
    <xf numFmtId="3" fontId="6" fillId="0" borderId="37" xfId="0" applyNumberFormat="1" applyFont="1" applyBorder="1" applyAlignment="1">
      <alignment vertical="center"/>
    </xf>
    <xf numFmtId="3" fontId="6" fillId="0" borderId="48" xfId="0" applyNumberFormat="1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3" fontId="6" fillId="0" borderId="16" xfId="0" applyNumberFormat="1" applyFont="1" applyBorder="1" applyAlignment="1">
      <alignment vertical="center"/>
    </xf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2" fillId="8" borderId="15" xfId="0" applyFont="1" applyFill="1" applyBorder="1" applyAlignment="1">
      <alignment horizontal="left" vertical="center"/>
    </xf>
    <xf numFmtId="0" fontId="12" fillId="8" borderId="37" xfId="0" applyFont="1" applyFill="1" applyBorder="1" applyAlignment="1">
      <alignment horizontal="left" vertical="center"/>
    </xf>
    <xf numFmtId="0" fontId="12" fillId="8" borderId="48" xfId="0" applyFont="1" applyFill="1" applyBorder="1" applyAlignment="1">
      <alignment horizontal="left" vertical="center"/>
    </xf>
    <xf numFmtId="0" fontId="9" fillId="0" borderId="38" xfId="1" applyFont="1" applyBorder="1" applyAlignment="1">
      <alignment vertical="center"/>
    </xf>
    <xf numFmtId="3" fontId="4" fillId="0" borderId="48" xfId="0" applyNumberFormat="1" applyFont="1" applyBorder="1" applyAlignment="1">
      <alignment vertical="center"/>
    </xf>
    <xf numFmtId="0" fontId="9" fillId="6" borderId="14" xfId="0" applyFont="1" applyFill="1" applyBorder="1" applyAlignment="1">
      <alignment horizontal="left" vertical="center"/>
    </xf>
    <xf numFmtId="0" fontId="9" fillId="6" borderId="38" xfId="0" applyFont="1" applyFill="1" applyBorder="1" applyAlignment="1">
      <alignment horizontal="left" vertical="center"/>
    </xf>
    <xf numFmtId="3" fontId="4" fillId="6" borderId="48" xfId="0" applyNumberFormat="1" applyFont="1" applyFill="1" applyBorder="1" applyAlignment="1">
      <alignment vertical="center"/>
    </xf>
    <xf numFmtId="3" fontId="4" fillId="6" borderId="16" xfId="0" applyNumberFormat="1" applyFont="1" applyFill="1" applyBorder="1" applyAlignment="1">
      <alignment vertical="center"/>
    </xf>
    <xf numFmtId="0" fontId="9" fillId="9" borderId="14" xfId="1" applyFont="1" applyFill="1" applyBorder="1" applyAlignment="1">
      <alignment vertical="center"/>
    </xf>
    <xf numFmtId="0" fontId="9" fillId="9" borderId="38" xfId="1" applyFont="1" applyFill="1" applyBorder="1" applyAlignment="1">
      <alignment vertical="center"/>
    </xf>
    <xf numFmtId="3" fontId="4" fillId="9" borderId="51" xfId="0" applyNumberFormat="1" applyFont="1" applyFill="1" applyBorder="1" applyAlignment="1">
      <alignment vertical="center"/>
    </xf>
    <xf numFmtId="3" fontId="4" fillId="9" borderId="41" xfId="0" applyNumberFormat="1" applyFont="1" applyFill="1" applyBorder="1" applyAlignment="1">
      <alignment vertical="center"/>
    </xf>
    <xf numFmtId="0" fontId="9" fillId="4" borderId="39" xfId="1" applyFont="1" applyFill="1" applyBorder="1" applyAlignment="1">
      <alignment vertical="center"/>
    </xf>
    <xf numFmtId="0" fontId="9" fillId="4" borderId="50" xfId="1" applyFont="1" applyFill="1" applyBorder="1" applyAlignment="1">
      <alignment vertical="center"/>
    </xf>
    <xf numFmtId="3" fontId="4" fillId="4" borderId="51" xfId="0" applyNumberFormat="1" applyFont="1" applyFill="1" applyBorder="1" applyAlignment="1">
      <alignment vertical="center"/>
    </xf>
    <xf numFmtId="3" fontId="4" fillId="4" borderId="41" xfId="0" applyNumberFormat="1" applyFont="1" applyFill="1" applyBorder="1" applyAlignment="1">
      <alignment vertical="center"/>
    </xf>
    <xf numFmtId="0" fontId="6" fillId="0" borderId="23" xfId="1" applyFont="1" applyBorder="1"/>
    <xf numFmtId="0" fontId="13" fillId="0" borderId="44" xfId="1" applyFont="1" applyBorder="1"/>
    <xf numFmtId="3" fontId="7" fillId="0" borderId="26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9" fillId="6" borderId="23" xfId="1" applyFont="1" applyFill="1" applyBorder="1"/>
    <xf numFmtId="0" fontId="13" fillId="6" borderId="44" xfId="1" applyFont="1" applyFill="1" applyBorder="1"/>
    <xf numFmtId="3" fontId="7" fillId="6" borderId="26" xfId="0" applyNumberFormat="1" applyFont="1" applyFill="1" applyBorder="1" applyAlignment="1">
      <alignment vertical="center"/>
    </xf>
    <xf numFmtId="3" fontId="7" fillId="6" borderId="1" xfId="0" applyNumberFormat="1" applyFont="1" applyFill="1" applyBorder="1" applyAlignment="1">
      <alignment vertical="center"/>
    </xf>
    <xf numFmtId="0" fontId="13" fillId="0" borderId="23" xfId="1" applyFont="1" applyBorder="1" applyAlignment="1">
      <alignment vertical="center"/>
    </xf>
    <xf numFmtId="0" fontId="13" fillId="0" borderId="44" xfId="1" applyFont="1" applyBorder="1" applyAlignment="1">
      <alignment vertical="center"/>
    </xf>
    <xf numFmtId="3" fontId="7" fillId="4" borderId="25" xfId="0" applyNumberFormat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vertical="center"/>
    </xf>
    <xf numFmtId="0" fontId="6" fillId="3" borderId="23" xfId="0" applyFont="1" applyFill="1" applyBorder="1" applyAlignment="1">
      <alignment vertical="center"/>
    </xf>
    <xf numFmtId="0" fontId="6" fillId="3" borderId="44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/>
    <xf numFmtId="0" fontId="6" fillId="4" borderId="52" xfId="0" applyFont="1" applyFill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3" fontId="6" fillId="0" borderId="10" xfId="0" applyNumberFormat="1" applyFont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0" fontId="11" fillId="4" borderId="29" xfId="0" applyFont="1" applyFill="1" applyBorder="1" applyAlignment="1">
      <alignment vertical="center"/>
    </xf>
    <xf numFmtId="0" fontId="11" fillId="4" borderId="34" xfId="0" applyFont="1" applyFill="1" applyBorder="1" applyAlignment="1">
      <alignment vertical="center"/>
    </xf>
    <xf numFmtId="3" fontId="9" fillId="4" borderId="31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0" fontId="9" fillId="5" borderId="14" xfId="0" applyFont="1" applyFill="1" applyBorder="1" applyAlignment="1">
      <alignment horizontal="left" vertical="center" indent="1"/>
    </xf>
    <xf numFmtId="0" fontId="9" fillId="5" borderId="15" xfId="0" applyFont="1" applyFill="1" applyBorder="1" applyAlignment="1">
      <alignment horizontal="left" vertical="center" indent="1"/>
    </xf>
    <xf numFmtId="3" fontId="9" fillId="5" borderId="16" xfId="0" applyNumberFormat="1" applyFont="1" applyFill="1" applyBorder="1" applyAlignment="1">
      <alignment horizontal="right" vertical="center"/>
    </xf>
    <xf numFmtId="0" fontId="4" fillId="4" borderId="14" xfId="0" applyFont="1" applyFill="1" applyBorder="1" applyAlignment="1">
      <alignment horizontal="left" vertical="center" indent="1"/>
    </xf>
    <xf numFmtId="0" fontId="4" fillId="4" borderId="15" xfId="0" applyFont="1" applyFill="1" applyBorder="1" applyAlignment="1">
      <alignment horizontal="left" vertical="center" indent="1"/>
    </xf>
    <xf numFmtId="3" fontId="9" fillId="4" borderId="16" xfId="0" applyNumberFormat="1" applyFont="1" applyFill="1" applyBorder="1" applyAlignment="1">
      <alignment horizontal="right" vertical="center"/>
    </xf>
    <xf numFmtId="0" fontId="14" fillId="4" borderId="14" xfId="0" applyFont="1" applyFill="1" applyBorder="1" applyAlignment="1">
      <alignment vertical="center"/>
    </xf>
    <xf numFmtId="0" fontId="14" fillId="4" borderId="15" xfId="0" applyFont="1" applyFill="1" applyBorder="1" applyAlignment="1">
      <alignment vertical="center"/>
    </xf>
    <xf numFmtId="0" fontId="4" fillId="4" borderId="14" xfId="0" applyFont="1" applyFill="1" applyBorder="1" applyAlignment="1">
      <alignment vertical="center"/>
    </xf>
    <xf numFmtId="0" fontId="4" fillId="10" borderId="14" xfId="0" applyFont="1" applyFill="1" applyBorder="1" applyAlignment="1">
      <alignment horizontal="left" vertical="center" indent="1"/>
    </xf>
    <xf numFmtId="0" fontId="4" fillId="10" borderId="15" xfId="0" applyFont="1" applyFill="1" applyBorder="1" applyAlignment="1">
      <alignment horizontal="left" vertical="center" indent="1"/>
    </xf>
    <xf numFmtId="3" fontId="4" fillId="10" borderId="16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0" fontId="4" fillId="4" borderId="39" xfId="0" applyFont="1" applyFill="1" applyBorder="1" applyAlignment="1">
      <alignment horizontal="left" vertical="center" indent="1"/>
    </xf>
    <xf numFmtId="0" fontId="4" fillId="4" borderId="40" xfId="0" applyFont="1" applyFill="1" applyBorder="1" applyAlignment="1">
      <alignment horizontal="left" vertical="center" indent="1"/>
    </xf>
    <xf numFmtId="3" fontId="4" fillId="4" borderId="41" xfId="0" applyNumberFormat="1" applyFont="1" applyFill="1" applyBorder="1" applyAlignment="1">
      <alignment horizontal="right" vertical="center"/>
    </xf>
    <xf numFmtId="0" fontId="6" fillId="4" borderId="23" xfId="0" applyFont="1" applyFill="1" applyBorder="1" applyAlignment="1">
      <alignment vertical="center"/>
    </xf>
    <xf numFmtId="0" fontId="6" fillId="4" borderId="24" xfId="0" applyFont="1" applyFill="1" applyBorder="1" applyAlignment="1">
      <alignment vertical="center"/>
    </xf>
    <xf numFmtId="3" fontId="7" fillId="0" borderId="25" xfId="0" applyNumberFormat="1" applyFont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0" fontId="9" fillId="11" borderId="2" xfId="1" applyFont="1" applyFill="1" applyBorder="1" applyAlignment="1">
      <alignment vertical="center"/>
    </xf>
    <xf numFmtId="4" fontId="9" fillId="11" borderId="3" xfId="1" applyNumberFormat="1" applyFont="1" applyFill="1" applyBorder="1" applyAlignment="1">
      <alignment horizontal="center" vertical="center"/>
    </xf>
    <xf numFmtId="3" fontId="9" fillId="11" borderId="53" xfId="1" applyNumberFormat="1" applyFont="1" applyFill="1" applyBorder="1" applyAlignment="1">
      <alignment horizontal="center" vertical="center"/>
    </xf>
    <xf numFmtId="4" fontId="9" fillId="11" borderId="54" xfId="1" applyNumberFormat="1" applyFont="1" applyFill="1" applyBorder="1" applyAlignment="1">
      <alignment horizontal="center" vertical="center"/>
    </xf>
    <xf numFmtId="4" fontId="9" fillId="0" borderId="55" xfId="1" applyNumberFormat="1" applyFont="1" applyFill="1" applyBorder="1" applyAlignment="1">
      <alignment horizontal="center" vertical="center"/>
    </xf>
    <xf numFmtId="4" fontId="9" fillId="0" borderId="0" xfId="1" applyNumberFormat="1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topLeftCell="A49" workbookViewId="0">
      <selection activeCell="H61" sqref="H61"/>
    </sheetView>
  </sheetViews>
  <sheetFormatPr defaultRowHeight="15" x14ac:dyDescent="0.25"/>
  <cols>
    <col min="1" max="1" width="40.28515625" customWidth="1"/>
    <col min="2" max="2" width="16.140625" bestFit="1" customWidth="1"/>
    <col min="3" max="3" width="13.7109375" bestFit="1" customWidth="1"/>
    <col min="4" max="4" width="10.42578125" bestFit="1" customWidth="1"/>
    <col min="5" max="5" width="9.85546875" bestFit="1" customWidth="1"/>
    <col min="6" max="6" width="11" bestFit="1" customWidth="1"/>
  </cols>
  <sheetData>
    <row r="1" spans="1:6" ht="19.5" thickBot="1" x14ac:dyDescent="0.3">
      <c r="A1" s="1" t="s">
        <v>0</v>
      </c>
      <c r="B1" s="1"/>
      <c r="C1" s="1"/>
      <c r="D1" s="1"/>
      <c r="E1" s="1"/>
      <c r="F1" s="1"/>
    </row>
    <row r="2" spans="1:6" ht="15.75" thickBot="1" x14ac:dyDescent="0.3">
      <c r="A2" s="2"/>
      <c r="B2" s="2"/>
    </row>
    <row r="3" spans="1:6" ht="16.5" thickBot="1" x14ac:dyDescent="0.3">
      <c r="A3" s="3" t="s">
        <v>1</v>
      </c>
      <c r="B3" s="4"/>
      <c r="C3" s="4"/>
      <c r="D3" s="4"/>
      <c r="E3" s="4"/>
      <c r="F3" s="4"/>
    </row>
    <row r="4" spans="1:6" x14ac:dyDescent="0.25">
      <c r="A4" s="5" t="s">
        <v>2</v>
      </c>
      <c r="B4" s="5"/>
    </row>
    <row r="5" spans="1:6" ht="15.75" thickBot="1" x14ac:dyDescent="0.3">
      <c r="A5" s="6"/>
      <c r="B5" s="6"/>
      <c r="C5" s="7"/>
      <c r="D5" s="7"/>
      <c r="E5" s="8"/>
    </row>
    <row r="6" spans="1:6" x14ac:dyDescent="0.25">
      <c r="A6" s="6"/>
      <c r="B6" s="6"/>
      <c r="C6" s="9" t="s">
        <v>3</v>
      </c>
      <c r="D6" s="10" t="s">
        <v>4</v>
      </c>
      <c r="E6" s="9" t="s">
        <v>5</v>
      </c>
      <c r="F6" s="11" t="s">
        <v>6</v>
      </c>
    </row>
    <row r="7" spans="1:6" ht="15.75" thickBot="1" x14ac:dyDescent="0.3">
      <c r="A7" s="12" t="s">
        <v>7</v>
      </c>
      <c r="B7" s="12"/>
      <c r="C7" s="13">
        <v>2024</v>
      </c>
      <c r="D7" s="14">
        <v>2025</v>
      </c>
      <c r="E7" s="13">
        <v>2026</v>
      </c>
      <c r="F7" s="15">
        <v>2026</v>
      </c>
    </row>
    <row r="8" spans="1:6" x14ac:dyDescent="0.25">
      <c r="A8" s="16" t="s">
        <v>8</v>
      </c>
      <c r="B8" s="17"/>
      <c r="C8" s="18">
        <v>0</v>
      </c>
      <c r="D8" s="19">
        <v>0</v>
      </c>
      <c r="E8" s="20">
        <v>12100000</v>
      </c>
      <c r="F8" s="20">
        <v>13525000</v>
      </c>
    </row>
    <row r="9" spans="1:6" x14ac:dyDescent="0.25">
      <c r="A9" s="21" t="s">
        <v>9</v>
      </c>
      <c r="B9" s="22"/>
      <c r="C9" s="23">
        <v>0</v>
      </c>
      <c r="D9" s="24">
        <v>0</v>
      </c>
      <c r="E9" s="25">
        <v>250000</v>
      </c>
      <c r="F9" s="25">
        <v>275000</v>
      </c>
    </row>
    <row r="10" spans="1:6" x14ac:dyDescent="0.25">
      <c r="A10" s="21" t="s">
        <v>10</v>
      </c>
      <c r="B10" s="22"/>
      <c r="C10" s="23">
        <v>0</v>
      </c>
      <c r="D10" s="24">
        <v>0</v>
      </c>
      <c r="E10" s="25">
        <v>4292000</v>
      </c>
      <c r="F10" s="25">
        <v>4665000</v>
      </c>
    </row>
    <row r="11" spans="1:6" x14ac:dyDescent="0.25">
      <c r="A11" s="21" t="s">
        <v>11</v>
      </c>
      <c r="B11" s="22"/>
      <c r="C11" s="23">
        <v>0</v>
      </c>
      <c r="D11" s="24">
        <v>0</v>
      </c>
      <c r="E11" s="25">
        <v>127000</v>
      </c>
      <c r="F11" s="25">
        <v>136000</v>
      </c>
    </row>
    <row r="12" spans="1:6" ht="15.75" thickBot="1" x14ac:dyDescent="0.3">
      <c r="A12" s="26" t="s">
        <v>12</v>
      </c>
      <c r="B12" s="27"/>
      <c r="C12" s="28">
        <v>382000</v>
      </c>
      <c r="D12" s="29">
        <v>800000</v>
      </c>
      <c r="E12" s="30">
        <v>599000</v>
      </c>
      <c r="F12" s="30">
        <v>680000</v>
      </c>
    </row>
    <row r="13" spans="1:6" ht="15.75" thickBot="1" x14ac:dyDescent="0.3">
      <c r="A13" s="31" t="s">
        <v>13</v>
      </c>
      <c r="B13" s="32"/>
      <c r="C13" s="33">
        <f>SUM(C8:C12)</f>
        <v>382000</v>
      </c>
      <c r="D13" s="34">
        <f>SUM(D8:D12)</f>
        <v>800000</v>
      </c>
      <c r="E13" s="35">
        <f>SUM(E8:E12)</f>
        <v>17368000</v>
      </c>
      <c r="F13" s="35">
        <f>SUM(F8:F12)</f>
        <v>19281000</v>
      </c>
    </row>
    <row r="14" spans="1:6" x14ac:dyDescent="0.25">
      <c r="A14" s="16" t="s">
        <v>14</v>
      </c>
      <c r="B14" s="17"/>
      <c r="C14" s="18">
        <v>0</v>
      </c>
      <c r="D14" s="36">
        <v>0</v>
      </c>
      <c r="E14" s="37">
        <v>54000</v>
      </c>
      <c r="F14" s="37">
        <v>64000</v>
      </c>
    </row>
    <row r="15" spans="1:6" x14ac:dyDescent="0.25">
      <c r="A15" s="38" t="s">
        <v>15</v>
      </c>
      <c r="B15" s="39"/>
      <c r="C15" s="40">
        <v>1540000</v>
      </c>
      <c r="D15" s="41">
        <v>1500000</v>
      </c>
      <c r="E15" s="42">
        <v>1500000</v>
      </c>
      <c r="F15" s="42">
        <v>1500000</v>
      </c>
    </row>
    <row r="16" spans="1:6" x14ac:dyDescent="0.25">
      <c r="A16" s="38" t="s">
        <v>16</v>
      </c>
      <c r="B16" s="43"/>
      <c r="C16" s="40">
        <v>5118000</v>
      </c>
      <c r="D16" s="41">
        <v>4800000</v>
      </c>
      <c r="E16" s="42">
        <v>5300000</v>
      </c>
      <c r="F16" s="42">
        <v>5300000</v>
      </c>
    </row>
    <row r="17" spans="1:6" x14ac:dyDescent="0.25">
      <c r="A17" s="44" t="s">
        <v>17</v>
      </c>
      <c r="B17" s="45" t="s">
        <v>18</v>
      </c>
      <c r="C17" s="46">
        <v>1597000</v>
      </c>
      <c r="D17" s="47">
        <v>2140000</v>
      </c>
      <c r="E17" s="48">
        <v>2140000</v>
      </c>
      <c r="F17" s="48">
        <v>2140000</v>
      </c>
    </row>
    <row r="18" spans="1:6" x14ac:dyDescent="0.25">
      <c r="A18" s="44"/>
      <c r="B18" s="45" t="s">
        <v>19</v>
      </c>
      <c r="C18" s="46">
        <v>963000</v>
      </c>
      <c r="D18" s="47">
        <v>1200000</v>
      </c>
      <c r="E18" s="48">
        <v>1200000</v>
      </c>
      <c r="F18" s="48">
        <v>1200000</v>
      </c>
    </row>
    <row r="19" spans="1:6" x14ac:dyDescent="0.25">
      <c r="A19" s="44"/>
      <c r="B19" s="45" t="s">
        <v>20</v>
      </c>
      <c r="C19" s="46">
        <v>1266000</v>
      </c>
      <c r="D19" s="47">
        <v>1500000</v>
      </c>
      <c r="E19" s="48">
        <v>1500000</v>
      </c>
      <c r="F19" s="48">
        <v>1500000</v>
      </c>
    </row>
    <row r="20" spans="1:6" x14ac:dyDescent="0.25">
      <c r="A20" s="44"/>
      <c r="B20" s="45" t="s">
        <v>21</v>
      </c>
      <c r="C20" s="46">
        <v>694000</v>
      </c>
      <c r="D20" s="47">
        <v>700000</v>
      </c>
      <c r="E20" s="48">
        <v>700000</v>
      </c>
      <c r="F20" s="48">
        <v>700000</v>
      </c>
    </row>
    <row r="21" spans="1:6" x14ac:dyDescent="0.25">
      <c r="A21" s="49" t="s">
        <v>22</v>
      </c>
      <c r="B21" s="50"/>
      <c r="C21" s="46">
        <v>495000</v>
      </c>
      <c r="D21" s="47">
        <v>627000</v>
      </c>
      <c r="E21" s="48">
        <v>650000</v>
      </c>
      <c r="F21" s="48">
        <v>650000</v>
      </c>
    </row>
    <row r="22" spans="1:6" x14ac:dyDescent="0.25">
      <c r="A22" s="21" t="s">
        <v>23</v>
      </c>
      <c r="B22" s="22"/>
      <c r="C22" s="46">
        <v>2224000</v>
      </c>
      <c r="D22" s="47">
        <v>1800000</v>
      </c>
      <c r="E22" s="48">
        <v>2477000</v>
      </c>
      <c r="F22" s="48">
        <v>2477000</v>
      </c>
    </row>
    <row r="23" spans="1:6" x14ac:dyDescent="0.25">
      <c r="A23" s="51" t="s">
        <v>24</v>
      </c>
      <c r="B23" s="52"/>
      <c r="C23" s="53">
        <v>1673000</v>
      </c>
      <c r="D23" s="54">
        <v>1750000</v>
      </c>
      <c r="E23" s="55">
        <v>1800000</v>
      </c>
      <c r="F23" s="55">
        <v>1800000</v>
      </c>
    </row>
    <row r="24" spans="1:6" x14ac:dyDescent="0.25">
      <c r="A24" s="21" t="s">
        <v>25</v>
      </c>
      <c r="B24" s="22"/>
      <c r="C24" s="46">
        <v>501000</v>
      </c>
      <c r="D24" s="47">
        <v>510000</v>
      </c>
      <c r="E24" s="48">
        <v>510000</v>
      </c>
      <c r="F24" s="48">
        <v>510000</v>
      </c>
    </row>
    <row r="25" spans="1:6" x14ac:dyDescent="0.25">
      <c r="A25" s="56" t="s">
        <v>26</v>
      </c>
      <c r="B25" s="57"/>
      <c r="C25" s="58">
        <v>0</v>
      </c>
      <c r="D25" s="59">
        <v>0</v>
      </c>
      <c r="E25" s="60">
        <v>282000</v>
      </c>
      <c r="F25" s="60">
        <v>282000</v>
      </c>
    </row>
    <row r="26" spans="1:6" ht="15.75" thickBot="1" x14ac:dyDescent="0.3">
      <c r="A26" s="21" t="s">
        <v>27</v>
      </c>
      <c r="B26" s="22"/>
      <c r="C26" s="46">
        <v>1101000</v>
      </c>
      <c r="D26" s="47">
        <v>0</v>
      </c>
      <c r="E26" s="48">
        <v>730000</v>
      </c>
      <c r="F26" s="48">
        <v>730000</v>
      </c>
    </row>
    <row r="27" spans="1:6" ht="15.75" thickBot="1" x14ac:dyDescent="0.3">
      <c r="A27" s="61" t="s">
        <v>28</v>
      </c>
      <c r="B27" s="62"/>
      <c r="C27" s="63">
        <f>SUM(C12:C26)-C13</f>
        <v>17554000</v>
      </c>
      <c r="D27" s="63">
        <f>SUM(D12:D26)-D13</f>
        <v>17327000</v>
      </c>
      <c r="E27" s="63">
        <f>SUM(E13:E26)</f>
        <v>36211000</v>
      </c>
      <c r="F27" s="63">
        <f>SUM(F13:F26)</f>
        <v>38134000</v>
      </c>
    </row>
    <row r="28" spans="1:6" ht="15.75" thickBot="1" x14ac:dyDescent="0.3">
      <c r="A28" s="64" t="s">
        <v>29</v>
      </c>
      <c r="B28" s="65"/>
      <c r="C28" s="66">
        <v>61655000</v>
      </c>
      <c r="D28" s="67">
        <v>62500000</v>
      </c>
      <c r="E28" s="67">
        <v>50000000</v>
      </c>
      <c r="F28" s="67">
        <v>50000000</v>
      </c>
    </row>
    <row r="29" spans="1:6" ht="15.75" thickBot="1" x14ac:dyDescent="0.3">
      <c r="A29" s="68" t="s">
        <v>30</v>
      </c>
      <c r="B29" s="69"/>
      <c r="C29" s="70">
        <f>SUM(C27,C28)</f>
        <v>79209000</v>
      </c>
      <c r="D29" s="70">
        <f>SUM(D27:D28)</f>
        <v>79827000</v>
      </c>
      <c r="E29" s="70">
        <f>SUM(E27:E28)</f>
        <v>86211000</v>
      </c>
      <c r="F29" s="70">
        <f>SUM(F27:F28)</f>
        <v>88134000</v>
      </c>
    </row>
    <row r="30" spans="1:6" x14ac:dyDescent="0.25">
      <c r="A30" s="6"/>
      <c r="B30" s="6"/>
    </row>
    <row r="31" spans="1:6" ht="15.75" thickBot="1" x14ac:dyDescent="0.3">
      <c r="A31" s="12" t="s">
        <v>31</v>
      </c>
      <c r="B31" s="12"/>
    </row>
    <row r="32" spans="1:6" x14ac:dyDescent="0.25">
      <c r="A32" s="71" t="s">
        <v>32</v>
      </c>
      <c r="B32" s="72"/>
      <c r="C32" s="73">
        <v>3417000</v>
      </c>
      <c r="D32" s="74">
        <v>3417000</v>
      </c>
      <c r="E32" s="75">
        <v>20916000</v>
      </c>
      <c r="F32" s="76">
        <v>22839000</v>
      </c>
    </row>
    <row r="33" spans="1:6" x14ac:dyDescent="0.25">
      <c r="A33" s="77" t="s">
        <v>33</v>
      </c>
      <c r="B33" s="78"/>
      <c r="C33" s="79">
        <v>4514000</v>
      </c>
      <c r="D33" s="80">
        <v>5540000</v>
      </c>
      <c r="E33" s="81">
        <v>5540000</v>
      </c>
      <c r="F33" s="81">
        <v>5540000</v>
      </c>
    </row>
    <row r="34" spans="1:6" x14ac:dyDescent="0.25">
      <c r="A34" s="82" t="s">
        <v>34</v>
      </c>
      <c r="B34" s="83"/>
      <c r="C34" s="84">
        <v>0</v>
      </c>
      <c r="D34" s="85">
        <v>0</v>
      </c>
      <c r="E34" s="86"/>
      <c r="F34" s="86">
        <v>0</v>
      </c>
    </row>
    <row r="35" spans="1:6" x14ac:dyDescent="0.25">
      <c r="A35" s="87" t="s">
        <v>35</v>
      </c>
      <c r="B35" s="88"/>
      <c r="C35" s="79">
        <v>0</v>
      </c>
      <c r="D35" s="80">
        <v>0</v>
      </c>
      <c r="E35" s="81">
        <v>0</v>
      </c>
      <c r="F35" s="81">
        <v>0</v>
      </c>
    </row>
    <row r="36" spans="1:6" x14ac:dyDescent="0.25">
      <c r="A36" s="89" t="s">
        <v>36</v>
      </c>
      <c r="B36" s="90"/>
      <c r="C36" s="91">
        <v>1101000</v>
      </c>
      <c r="D36" s="92">
        <v>0</v>
      </c>
      <c r="E36" s="93">
        <v>730000</v>
      </c>
      <c r="F36" s="93">
        <v>730000</v>
      </c>
    </row>
    <row r="37" spans="1:6" x14ac:dyDescent="0.25">
      <c r="A37" s="94" t="s">
        <v>37</v>
      </c>
      <c r="B37" s="95"/>
      <c r="C37" s="91">
        <f>SUM(C39:C49)</f>
        <v>8699000</v>
      </c>
      <c r="D37" s="92">
        <f>SUM(D39:D49)</f>
        <v>8370000</v>
      </c>
      <c r="E37" s="93">
        <f>SUM(E39:E49)</f>
        <v>9025000</v>
      </c>
      <c r="F37" s="96">
        <f>SUM(F39:F49)</f>
        <v>9025000</v>
      </c>
    </row>
    <row r="38" spans="1:6" x14ac:dyDescent="0.25">
      <c r="A38" s="97" t="s">
        <v>38</v>
      </c>
      <c r="B38" s="98"/>
      <c r="C38" s="99"/>
      <c r="D38" s="100"/>
      <c r="E38" s="101"/>
      <c r="F38" s="101"/>
    </row>
    <row r="39" spans="1:6" x14ac:dyDescent="0.25">
      <c r="A39" s="21" t="s">
        <v>39</v>
      </c>
      <c r="B39" s="102"/>
      <c r="C39" s="103">
        <v>4148000</v>
      </c>
      <c r="D39" s="46">
        <v>4000000</v>
      </c>
      <c r="E39" s="46">
        <v>4300000</v>
      </c>
      <c r="F39" s="46">
        <v>4300000</v>
      </c>
    </row>
    <row r="40" spans="1:6" x14ac:dyDescent="0.25">
      <c r="A40" s="21" t="s">
        <v>40</v>
      </c>
      <c r="B40" s="102"/>
      <c r="C40" s="103">
        <v>962000</v>
      </c>
      <c r="D40" s="46">
        <v>800000</v>
      </c>
      <c r="E40" s="46">
        <v>1000000</v>
      </c>
      <c r="F40" s="46">
        <v>1000000</v>
      </c>
    </row>
    <row r="41" spans="1:6" x14ac:dyDescent="0.25">
      <c r="A41" s="21" t="s">
        <v>41</v>
      </c>
      <c r="B41" s="102"/>
      <c r="C41" s="103">
        <v>0</v>
      </c>
      <c r="D41" s="46">
        <v>0</v>
      </c>
      <c r="E41" s="46">
        <v>0</v>
      </c>
      <c r="F41" s="46">
        <v>0</v>
      </c>
    </row>
    <row r="42" spans="1:6" x14ac:dyDescent="0.25">
      <c r="A42" s="21" t="s">
        <v>42</v>
      </c>
      <c r="B42" s="102"/>
      <c r="C42" s="103">
        <v>2606000</v>
      </c>
      <c r="D42" s="46">
        <v>2400000</v>
      </c>
      <c r="E42" s="46">
        <v>2400000</v>
      </c>
      <c r="F42" s="46">
        <v>2400000</v>
      </c>
    </row>
    <row r="43" spans="1:6" x14ac:dyDescent="0.25">
      <c r="A43" s="21" t="s">
        <v>43</v>
      </c>
      <c r="B43" s="102"/>
      <c r="C43" s="103">
        <v>63000</v>
      </c>
      <c r="D43" s="46">
        <v>56000</v>
      </c>
      <c r="E43" s="46">
        <v>56000</v>
      </c>
      <c r="F43" s="46">
        <v>56000</v>
      </c>
    </row>
    <row r="44" spans="1:6" x14ac:dyDescent="0.25">
      <c r="A44" s="21" t="s">
        <v>44</v>
      </c>
      <c r="B44" s="102"/>
      <c r="C44" s="103">
        <v>622000</v>
      </c>
      <c r="D44" s="46">
        <v>250000</v>
      </c>
      <c r="E44" s="46">
        <v>400000</v>
      </c>
      <c r="F44" s="46">
        <v>400000</v>
      </c>
    </row>
    <row r="45" spans="1:6" x14ac:dyDescent="0.25">
      <c r="A45" s="104" t="s">
        <v>45</v>
      </c>
      <c r="B45" s="105"/>
      <c r="C45" s="106">
        <v>105000</v>
      </c>
      <c r="D45" s="107">
        <v>500000</v>
      </c>
      <c r="E45" s="107">
        <v>500000</v>
      </c>
      <c r="F45" s="107">
        <v>500000</v>
      </c>
    </row>
    <row r="46" spans="1:6" x14ac:dyDescent="0.25">
      <c r="A46" s="108" t="s">
        <v>46</v>
      </c>
      <c r="B46" s="109"/>
      <c r="C46" s="110">
        <v>0</v>
      </c>
      <c r="D46" s="111">
        <v>0</v>
      </c>
      <c r="E46" s="111">
        <v>0</v>
      </c>
      <c r="F46" s="111">
        <v>0</v>
      </c>
    </row>
    <row r="47" spans="1:6" x14ac:dyDescent="0.25">
      <c r="A47" s="112" t="s">
        <v>47</v>
      </c>
      <c r="B47" s="113"/>
      <c r="C47" s="114">
        <v>119000</v>
      </c>
      <c r="D47" s="115">
        <v>114000</v>
      </c>
      <c r="E47" s="115">
        <v>119000</v>
      </c>
      <c r="F47" s="115">
        <v>119000</v>
      </c>
    </row>
    <row r="48" spans="1:6" x14ac:dyDescent="0.25">
      <c r="A48" s="112" t="s">
        <v>48</v>
      </c>
      <c r="B48" s="113"/>
      <c r="C48" s="114">
        <v>0</v>
      </c>
      <c r="D48" s="115">
        <v>0</v>
      </c>
      <c r="E48" s="115">
        <v>0</v>
      </c>
      <c r="F48" s="115">
        <v>0</v>
      </c>
    </row>
    <row r="49" spans="1:6" ht="15.75" thickBot="1" x14ac:dyDescent="0.3">
      <c r="A49" s="112" t="s">
        <v>49</v>
      </c>
      <c r="B49" s="113"/>
      <c r="C49" s="114">
        <v>74000</v>
      </c>
      <c r="D49" s="115">
        <v>250000</v>
      </c>
      <c r="E49" s="115">
        <v>250000</v>
      </c>
      <c r="F49" s="115">
        <v>250000</v>
      </c>
    </row>
    <row r="50" spans="1:6" ht="15.75" thickBot="1" x14ac:dyDescent="0.3">
      <c r="A50" s="116" t="s">
        <v>50</v>
      </c>
      <c r="B50" s="117"/>
      <c r="C50" s="118">
        <f>SUM(C32,C33,C35,C36,C37)</f>
        <v>17731000</v>
      </c>
      <c r="D50" s="119">
        <f>SUM(D32,D33,D35,D36,D37)</f>
        <v>17327000</v>
      </c>
      <c r="E50" s="119">
        <f>SUM(E32:E37)</f>
        <v>36211000</v>
      </c>
      <c r="F50" s="119">
        <f>SUM(F32,F33,F35,F36,F37)</f>
        <v>38134000</v>
      </c>
    </row>
    <row r="51" spans="1:6" ht="15.75" thickBot="1" x14ac:dyDescent="0.3">
      <c r="A51" s="120" t="s">
        <v>51</v>
      </c>
      <c r="B51" s="121"/>
      <c r="C51" s="122">
        <v>61655000</v>
      </c>
      <c r="D51" s="123">
        <v>62500000</v>
      </c>
      <c r="E51" s="123">
        <v>50000000</v>
      </c>
      <c r="F51" s="123">
        <v>50000000</v>
      </c>
    </row>
    <row r="52" spans="1:6" ht="15.75" thickBot="1" x14ac:dyDescent="0.3">
      <c r="A52" s="124" t="s">
        <v>52</v>
      </c>
      <c r="B52" s="125"/>
      <c r="C52" s="126">
        <f>SUM(C50,C51)</f>
        <v>79386000</v>
      </c>
      <c r="D52" s="127">
        <f>SUM(D50,D51)</f>
        <v>79827000</v>
      </c>
      <c r="E52" s="127">
        <f>SUM(E50:E51)</f>
        <v>86211000</v>
      </c>
      <c r="F52" s="127">
        <f>SUM(F50,F51)</f>
        <v>88134000</v>
      </c>
    </row>
    <row r="53" spans="1:6" ht="15.75" thickBot="1" x14ac:dyDescent="0.3">
      <c r="A53" s="128" t="s">
        <v>53</v>
      </c>
      <c r="B53" s="129"/>
      <c r="C53" s="33">
        <f>SUM(C52-C29)</f>
        <v>177000</v>
      </c>
      <c r="D53" s="35">
        <f>SUM(D52-D29)</f>
        <v>0</v>
      </c>
      <c r="E53" s="35">
        <f>SUM(E52-E29)</f>
        <v>0</v>
      </c>
      <c r="F53" s="35">
        <f>SUM(F52-F29)</f>
        <v>0</v>
      </c>
    </row>
    <row r="54" spans="1:6" x14ac:dyDescent="0.25">
      <c r="A54" s="130"/>
      <c r="B54" s="130"/>
      <c r="C54" s="131"/>
    </row>
    <row r="55" spans="1:6" ht="15.75" thickBot="1" x14ac:dyDescent="0.3"/>
    <row r="56" spans="1:6" ht="15.75" thickBot="1" x14ac:dyDescent="0.3">
      <c r="A56" s="132" t="s">
        <v>54</v>
      </c>
      <c r="B56" s="133"/>
      <c r="C56" s="134" t="s">
        <v>55</v>
      </c>
      <c r="D56" s="134" t="s">
        <v>56</v>
      </c>
      <c r="E56" s="135"/>
      <c r="F56" s="136"/>
    </row>
    <row r="57" spans="1:6" ht="15.75" thickBot="1" x14ac:dyDescent="0.3">
      <c r="A57" s="137" t="s">
        <v>57</v>
      </c>
      <c r="B57" s="138"/>
      <c r="C57" s="139">
        <v>2896000</v>
      </c>
      <c r="D57" s="139">
        <v>2596000</v>
      </c>
      <c r="E57" s="140"/>
      <c r="F57" s="136"/>
    </row>
    <row r="58" spans="1:6" x14ac:dyDescent="0.25">
      <c r="A58" s="141" t="s">
        <v>58</v>
      </c>
      <c r="B58" s="142"/>
      <c r="C58" s="143">
        <f>SUM(C59:C60)</f>
        <v>1636000</v>
      </c>
      <c r="D58" s="143">
        <f>SUM(D59:D60)</f>
        <v>1681000</v>
      </c>
      <c r="E58" s="144"/>
      <c r="F58" s="136"/>
    </row>
    <row r="59" spans="1:6" x14ac:dyDescent="0.25">
      <c r="A59" s="145" t="s">
        <v>59</v>
      </c>
      <c r="B59" s="146"/>
      <c r="C59" s="147">
        <v>1750000</v>
      </c>
      <c r="D59" s="147">
        <v>1800000</v>
      </c>
      <c r="E59" s="144"/>
      <c r="F59" s="136"/>
    </row>
    <row r="60" spans="1:6" x14ac:dyDescent="0.25">
      <c r="A60" s="148" t="s">
        <v>60</v>
      </c>
      <c r="B60" s="149"/>
      <c r="C60" s="150">
        <v>-114000</v>
      </c>
      <c r="D60" s="150">
        <v>-119000</v>
      </c>
      <c r="E60" s="144"/>
      <c r="F60" s="136"/>
    </row>
    <row r="61" spans="1:6" x14ac:dyDescent="0.25">
      <c r="A61" s="151" t="s">
        <v>61</v>
      </c>
      <c r="B61" s="152"/>
      <c r="C61" s="150">
        <f>SUM(C63:C69)</f>
        <v>1936000</v>
      </c>
      <c r="D61" s="150">
        <f>SUM(D62:D69)</f>
        <v>4200000</v>
      </c>
      <c r="E61" s="144"/>
      <c r="F61" s="136"/>
    </row>
    <row r="62" spans="1:6" x14ac:dyDescent="0.25">
      <c r="A62" s="153" t="s">
        <v>62</v>
      </c>
      <c r="B62" s="152"/>
      <c r="C62" s="150">
        <v>0</v>
      </c>
      <c r="D62" s="150">
        <v>400000</v>
      </c>
      <c r="E62" s="144"/>
      <c r="F62" s="136"/>
    </row>
    <row r="63" spans="1:6" x14ac:dyDescent="0.25">
      <c r="A63" s="148" t="s">
        <v>63</v>
      </c>
      <c r="B63" s="149"/>
      <c r="C63" s="150">
        <v>136000</v>
      </c>
      <c r="D63" s="150">
        <v>1200000</v>
      </c>
      <c r="E63" s="144"/>
      <c r="F63" s="136"/>
    </row>
    <row r="64" spans="1:6" x14ac:dyDescent="0.25">
      <c r="A64" s="148" t="s">
        <v>64</v>
      </c>
      <c r="B64" s="149"/>
      <c r="C64" s="150">
        <v>100000</v>
      </c>
      <c r="D64" s="150">
        <v>200000</v>
      </c>
      <c r="E64" s="144"/>
      <c r="F64" s="136"/>
    </row>
    <row r="65" spans="1:6" x14ac:dyDescent="0.25">
      <c r="A65" s="148" t="s">
        <v>65</v>
      </c>
      <c r="B65" s="149"/>
      <c r="C65" s="150">
        <v>400000</v>
      </c>
      <c r="D65" s="150">
        <v>1000000</v>
      </c>
      <c r="E65" s="144"/>
      <c r="F65" s="136"/>
    </row>
    <row r="66" spans="1:6" x14ac:dyDescent="0.25">
      <c r="A66" s="148" t="s">
        <v>66</v>
      </c>
      <c r="B66" s="149"/>
      <c r="C66" s="150">
        <v>0</v>
      </c>
      <c r="D66" s="150">
        <v>800000</v>
      </c>
      <c r="E66" s="144"/>
      <c r="F66" s="136"/>
    </row>
    <row r="67" spans="1:6" x14ac:dyDescent="0.25">
      <c r="A67" s="148" t="s">
        <v>67</v>
      </c>
      <c r="B67" s="149"/>
      <c r="C67" s="150">
        <v>800000</v>
      </c>
      <c r="D67" s="150">
        <v>100000</v>
      </c>
      <c r="E67" s="144"/>
      <c r="F67" s="136"/>
    </row>
    <row r="68" spans="1:6" x14ac:dyDescent="0.25">
      <c r="A68" s="154" t="s">
        <v>68</v>
      </c>
      <c r="B68" s="155"/>
      <c r="C68" s="156">
        <v>500000</v>
      </c>
      <c r="D68" s="156">
        <v>500000</v>
      </c>
      <c r="E68" s="157"/>
      <c r="F68" s="136"/>
    </row>
    <row r="69" spans="1:6" ht="15.75" thickBot="1" x14ac:dyDescent="0.3">
      <c r="A69" s="158" t="s">
        <v>69</v>
      </c>
      <c r="B69" s="159"/>
      <c r="C69" s="160">
        <v>0</v>
      </c>
      <c r="D69" s="160">
        <v>0</v>
      </c>
      <c r="E69" s="157"/>
      <c r="F69" s="136"/>
    </row>
    <row r="70" spans="1:6" ht="15.75" thickBot="1" x14ac:dyDescent="0.3">
      <c r="A70" s="161" t="s">
        <v>70</v>
      </c>
      <c r="B70" s="162"/>
      <c r="C70" s="163">
        <f>SUM(C57,C58-C61)</f>
        <v>2596000</v>
      </c>
      <c r="D70" s="163">
        <f>SUM(D57,D58-D61)</f>
        <v>77000</v>
      </c>
      <c r="E70" s="164"/>
      <c r="F70" s="136"/>
    </row>
    <row r="71" spans="1:6" ht="15.75" thickBot="1" x14ac:dyDescent="0.3">
      <c r="E71" s="136"/>
      <c r="F71" s="136"/>
    </row>
    <row r="72" spans="1:6" ht="15.75" thickBot="1" x14ac:dyDescent="0.3">
      <c r="A72" s="165" t="s">
        <v>71</v>
      </c>
      <c r="B72" s="166"/>
      <c r="C72" s="167"/>
      <c r="D72" s="168">
        <v>34.79</v>
      </c>
      <c r="E72" s="169"/>
      <c r="F72" s="170"/>
    </row>
  </sheetData>
  <mergeCells count="5">
    <mergeCell ref="A1:F1"/>
    <mergeCell ref="A3:F3"/>
    <mergeCell ref="C5:D5"/>
    <mergeCell ref="A12:B12"/>
    <mergeCell ref="A17:A2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MMKV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Červenková Jana</dc:creator>
  <cp:lastModifiedBy>Červenková Jana</cp:lastModifiedBy>
  <dcterms:created xsi:type="dcterms:W3CDTF">2026-04-02T07:21:09Z</dcterms:created>
  <dcterms:modified xsi:type="dcterms:W3CDTF">2026-04-02T07:21:57Z</dcterms:modified>
</cp:coreProperties>
</file>