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11760" activeTab="5"/>
  </bookViews>
  <sheets>
    <sheet name="List6" sheetId="1" r:id="rId1"/>
    <sheet name="List5" sheetId="2" r:id="rId2"/>
    <sheet name="Tab.č.1" sheetId="3" r:id="rId3"/>
    <sheet name="Tab.č.2" sheetId="4" r:id="rId4"/>
    <sheet name="Tab.č.3" sheetId="5" r:id="rId5"/>
    <sheet name="Tab.č.4" sheetId="6" r:id="rId6"/>
  </sheets>
  <definedNames/>
  <calcPr fullCalcOnLoad="1"/>
</workbook>
</file>

<file path=xl/sharedStrings.xml><?xml version="1.0" encoding="utf-8"?>
<sst xmlns="http://schemas.openxmlformats.org/spreadsheetml/2006/main" count="4949" uniqueCount="996">
  <si>
    <t>ROZVOJOVÉ PLOCHY</t>
  </si>
  <si>
    <t>SEZNAM DOTČENÝCH POZEMKŮ</t>
  </si>
  <si>
    <t>Tabulka č. 1</t>
  </si>
  <si>
    <t>Zastavitelné plochy</t>
  </si>
  <si>
    <t>Strana č. 9</t>
  </si>
  <si>
    <t>Funkční využití: Plochy dopravní infrastruktury</t>
  </si>
  <si>
    <t>Etapa výst:</t>
  </si>
  <si>
    <t>parc.č.</t>
  </si>
  <si>
    <t>kultura</t>
  </si>
  <si>
    <t>výměra</t>
  </si>
  <si>
    <t>BPEJ</t>
  </si>
  <si>
    <t>vlastník</t>
  </si>
  <si>
    <t>pozn.</t>
  </si>
  <si>
    <t>třída</t>
  </si>
  <si>
    <t>pozemku</t>
  </si>
  <si>
    <r>
      <t>m</t>
    </r>
    <r>
      <rPr>
        <b/>
        <vertAlign val="superscript"/>
        <sz val="10"/>
        <rFont val="Arial CE"/>
        <family val="0"/>
      </rPr>
      <t>2</t>
    </r>
  </si>
  <si>
    <t>ochrany</t>
  </si>
  <si>
    <t>PUPFL</t>
  </si>
  <si>
    <t>TTP</t>
  </si>
  <si>
    <t>orná</t>
  </si>
  <si>
    <t>Strana č. 1</t>
  </si>
  <si>
    <t>Katastr.úz.: Útvina</t>
  </si>
  <si>
    <t>Rozvojová plocha č. D1</t>
  </si>
  <si>
    <t>Rozvojová plocha č.D1</t>
  </si>
  <si>
    <t>1570/7</t>
  </si>
  <si>
    <t>1570/6</t>
  </si>
  <si>
    <t>1695/8</t>
  </si>
  <si>
    <t>1695/1</t>
  </si>
  <si>
    <t>961/1</t>
  </si>
  <si>
    <t>863/1</t>
  </si>
  <si>
    <t>2495/1</t>
  </si>
  <si>
    <t>1824/6</t>
  </si>
  <si>
    <t>794/1</t>
  </si>
  <si>
    <t>979/1</t>
  </si>
  <si>
    <t>1570/4</t>
  </si>
  <si>
    <t>1570/8</t>
  </si>
  <si>
    <t>1570/3</t>
  </si>
  <si>
    <t>1881/5</t>
  </si>
  <si>
    <t>794/3</t>
  </si>
  <si>
    <t>1824/4</t>
  </si>
  <si>
    <t>1824/12</t>
  </si>
  <si>
    <t>1016/10</t>
  </si>
  <si>
    <t>1570/11</t>
  </si>
  <si>
    <t>1016/9</t>
  </si>
  <si>
    <t>1016/3</t>
  </si>
  <si>
    <t>1016/6</t>
  </si>
  <si>
    <t>1016/4</t>
  </si>
  <si>
    <t>1016/5</t>
  </si>
  <si>
    <t>1016/2</t>
  </si>
  <si>
    <t>1016/11</t>
  </si>
  <si>
    <t>802/1</t>
  </si>
  <si>
    <t>1016/8</t>
  </si>
  <si>
    <t>529/1</t>
  </si>
  <si>
    <t>423/1</t>
  </si>
  <si>
    <t>529/6</t>
  </si>
  <si>
    <t>529/3</t>
  </si>
  <si>
    <t>529/5</t>
  </si>
  <si>
    <t>529/2</t>
  </si>
  <si>
    <t>529/4</t>
  </si>
  <si>
    <t>457/1</t>
  </si>
  <si>
    <t>457/2</t>
  </si>
  <si>
    <t>423/4</t>
  </si>
  <si>
    <t>1016/1</t>
  </si>
  <si>
    <t>Strana č. 2</t>
  </si>
  <si>
    <t>1695/6</t>
  </si>
  <si>
    <t>467/6</t>
  </si>
  <si>
    <t>839/6</t>
  </si>
  <si>
    <t>1924/1</t>
  </si>
  <si>
    <t>866/1</t>
  </si>
  <si>
    <t>839/2</t>
  </si>
  <si>
    <t>1015/3</t>
  </si>
  <si>
    <t>1015/1</t>
  </si>
  <si>
    <t>1015/4</t>
  </si>
  <si>
    <t>1060/10</t>
  </si>
  <si>
    <t>493/1</t>
  </si>
  <si>
    <t>467/3</t>
  </si>
  <si>
    <t>749/2</t>
  </si>
  <si>
    <t>749/1</t>
  </si>
  <si>
    <t>Strana č. 3</t>
  </si>
  <si>
    <t>778/10</t>
  </si>
  <si>
    <t>467/5</t>
  </si>
  <si>
    <t>839/7</t>
  </si>
  <si>
    <t>972/1</t>
  </si>
  <si>
    <t>839/1</t>
  </si>
  <si>
    <t>467/7</t>
  </si>
  <si>
    <t>857/2</t>
  </si>
  <si>
    <t>1850/1</t>
  </si>
  <si>
    <t>972/3</t>
  </si>
  <si>
    <t>467/4</t>
  </si>
  <si>
    <t>671/1</t>
  </si>
  <si>
    <t>1060/7</t>
  </si>
  <si>
    <t>1060/8</t>
  </si>
  <si>
    <t>493/5</t>
  </si>
  <si>
    <t>1060/9</t>
  </si>
  <si>
    <t>587/4</t>
  </si>
  <si>
    <t>592/1</t>
  </si>
  <si>
    <t>725/1</t>
  </si>
  <si>
    <t>1060/13</t>
  </si>
  <si>
    <t>500/1</t>
  </si>
  <si>
    <t>1804/1</t>
  </si>
  <si>
    <t>1804/8</t>
  </si>
  <si>
    <t>722/2</t>
  </si>
  <si>
    <t>1850/2</t>
  </si>
  <si>
    <t>1924/8</t>
  </si>
  <si>
    <t>Strana č. 4</t>
  </si>
  <si>
    <t>voda</t>
  </si>
  <si>
    <t>488/1</t>
  </si>
  <si>
    <t>1213/2</t>
  </si>
  <si>
    <t>592/2</t>
  </si>
  <si>
    <t>722/3</t>
  </si>
  <si>
    <t>464/2</t>
  </si>
  <si>
    <t>461/3</t>
  </si>
  <si>
    <t>979/2</t>
  </si>
  <si>
    <t>1189/2</t>
  </si>
  <si>
    <t>1189/1</t>
  </si>
  <si>
    <t>1167/3</t>
  </si>
  <si>
    <t>488/3</t>
  </si>
  <si>
    <t>1188/2</t>
  </si>
  <si>
    <t>928/3</t>
  </si>
  <si>
    <t>1195/1</t>
  </si>
  <si>
    <t>2457/2</t>
  </si>
  <si>
    <t>1190/1</t>
  </si>
  <si>
    <t>1188/1</t>
  </si>
  <si>
    <t>ostatní pl.</t>
  </si>
  <si>
    <t>Strana č. 5</t>
  </si>
  <si>
    <t>1492/1</t>
  </si>
  <si>
    <t>757/4</t>
  </si>
  <si>
    <t>757/1</t>
  </si>
  <si>
    <t>757/3</t>
  </si>
  <si>
    <t>757/2</t>
  </si>
  <si>
    <t>741/1</t>
  </si>
  <si>
    <t>496/2</t>
  </si>
  <si>
    <t>496/1</t>
  </si>
  <si>
    <t>496/3</t>
  </si>
  <si>
    <t>741/3</t>
  </si>
  <si>
    <t>488/2</t>
  </si>
  <si>
    <t>Rozvojová plocha č.D1 - pokračování</t>
  </si>
  <si>
    <t>Strana č. 6</t>
  </si>
  <si>
    <t>Funkční využití: Plochy bydlení</t>
  </si>
  <si>
    <t>Rozvojová plocha č.Ú/Z-B1</t>
  </si>
  <si>
    <t>Celkem Ú/Z-B1</t>
  </si>
  <si>
    <t>1213/3</t>
  </si>
  <si>
    <t>1498/8</t>
  </si>
  <si>
    <t>1498/2</t>
  </si>
  <si>
    <t>1213/1</t>
  </si>
  <si>
    <t>1498/1</t>
  </si>
  <si>
    <t>1498/5</t>
  </si>
  <si>
    <t>1498/9</t>
  </si>
  <si>
    <t>1498/7</t>
  </si>
  <si>
    <t>1498/3</t>
  </si>
  <si>
    <t>1498/12</t>
  </si>
  <si>
    <t>1498/4</t>
  </si>
  <si>
    <t>1213/4</t>
  </si>
  <si>
    <t>1219/2</t>
  </si>
  <si>
    <t>1219/6</t>
  </si>
  <si>
    <t>zahrada</t>
  </si>
  <si>
    <t>42/2</t>
  </si>
  <si>
    <t>předchozí zábor</t>
  </si>
  <si>
    <t>nový zábor</t>
  </si>
  <si>
    <t>Rozvojová plocha č.Ú/Z-B2</t>
  </si>
  <si>
    <t>1824/18</t>
  </si>
  <si>
    <t>1824/17</t>
  </si>
  <si>
    <t>1824/13</t>
  </si>
  <si>
    <t>Celkem Ú/Z-B2</t>
  </si>
  <si>
    <t>Strana č. 7</t>
  </si>
  <si>
    <t>Rozvojová plocha č. Ú/Z-O1, Ú/Z-O2</t>
  </si>
  <si>
    <t>Funkční využití: Plochy občanského vybavení</t>
  </si>
  <si>
    <t>Rozvojová plocha č.Ú/Z-O1</t>
  </si>
  <si>
    <t>2403/7</t>
  </si>
  <si>
    <t>2403/8</t>
  </si>
  <si>
    <t>2166/2</t>
  </si>
  <si>
    <t>2166/9</t>
  </si>
  <si>
    <t>2166/6</t>
  </si>
  <si>
    <t>Celkem Ú/Z-O2</t>
  </si>
  <si>
    <t>Celkem Ú/Z-O1</t>
  </si>
  <si>
    <t>Rozvojová plocha č.Ú/Z-O2</t>
  </si>
  <si>
    <t>Rozvojová plocha č.Ú/Z-P1</t>
  </si>
  <si>
    <t>Funkční využití: Plochy veřejných prostranství</t>
  </si>
  <si>
    <t>Strana č. 8</t>
  </si>
  <si>
    <t>Rozvojová plocha č.Ú/Z-P3</t>
  </si>
  <si>
    <t>Celkem Ú/Z-P1</t>
  </si>
  <si>
    <t>Celkem Ú/Z-P3</t>
  </si>
  <si>
    <t>2206/2</t>
  </si>
  <si>
    <t>2475/1</t>
  </si>
  <si>
    <t>2166/13</t>
  </si>
  <si>
    <t>Strana č. 10</t>
  </si>
  <si>
    <t>Rozvojová plocha č.Ú/Z-S1</t>
  </si>
  <si>
    <t>Funkční využití: Plochy smíšené obytné</t>
  </si>
  <si>
    <t>294/5</t>
  </si>
  <si>
    <t>Rozvojová plocha č.Ú/Z-S2</t>
  </si>
  <si>
    <t>Celkem Ú/Z-S1</t>
  </si>
  <si>
    <t>Celkem Ú/Z-S2</t>
  </si>
  <si>
    <t>1498/10</t>
  </si>
  <si>
    <t>1499/3</t>
  </si>
  <si>
    <t>1491/2</t>
  </si>
  <si>
    <t>Rozvojová plocha č.Ú/Z-S3</t>
  </si>
  <si>
    <t>2057/7</t>
  </si>
  <si>
    <t>2057/11</t>
  </si>
  <si>
    <t>Celkem Ú/Z-S3</t>
  </si>
  <si>
    <t>Rozvojová plocha č.Ú/Z-S4</t>
  </si>
  <si>
    <t>Celkem Ú/Z-S4</t>
  </si>
  <si>
    <t>1280/3</t>
  </si>
  <si>
    <t>2423/1</t>
  </si>
  <si>
    <t>1149/1</t>
  </si>
  <si>
    <t>1149/5</t>
  </si>
  <si>
    <t>2412/1</t>
  </si>
  <si>
    <t>1149/4</t>
  </si>
  <si>
    <t>154/2</t>
  </si>
  <si>
    <t>154/1</t>
  </si>
  <si>
    <t>1235/7</t>
  </si>
  <si>
    <t>1140/9</t>
  </si>
  <si>
    <t>1235/4</t>
  </si>
  <si>
    <t>Rozvojová plocha č. Ú/Z-S1, Ú/Z-S2, Ú/Z-S3, Ú/Z-S4</t>
  </si>
  <si>
    <t>Strana č. 11</t>
  </si>
  <si>
    <t>Rozvojová plocha č.Ú/Z-D1</t>
  </si>
  <si>
    <t>Celkem Ú/Z-D1</t>
  </si>
  <si>
    <t>2166/12</t>
  </si>
  <si>
    <t>Rozvojová plocha č.Ú/Z-D2</t>
  </si>
  <si>
    <t>Celkem Ú/Z-D2</t>
  </si>
  <si>
    <t>2225/3</t>
  </si>
  <si>
    <t>2225/1</t>
  </si>
  <si>
    <t>Rozvojová plocha č.Ú/Z-D3</t>
  </si>
  <si>
    <t>Celkem Ú/Z-D3</t>
  </si>
  <si>
    <t>Rozvojová plocha č.Ú/Z-D4</t>
  </si>
  <si>
    <t>Celkem Ú/Z-D4</t>
  </si>
  <si>
    <t>408/6</t>
  </si>
  <si>
    <t>373/7</t>
  </si>
  <si>
    <t>373/5</t>
  </si>
  <si>
    <t>1193/4</t>
  </si>
  <si>
    <t>1193/2</t>
  </si>
  <si>
    <t>373/1</t>
  </si>
  <si>
    <t>373/4</t>
  </si>
  <si>
    <t>373/6</t>
  </si>
  <si>
    <t>351/2</t>
  </si>
  <si>
    <t>359/1</t>
  </si>
  <si>
    <t>988/7</t>
  </si>
  <si>
    <t>988/1</t>
  </si>
  <si>
    <t>1198/2</t>
  </si>
  <si>
    <t>1204/1</t>
  </si>
  <si>
    <t>1204/2</t>
  </si>
  <si>
    <t>988/2</t>
  </si>
  <si>
    <t>988/5</t>
  </si>
  <si>
    <t>350/2</t>
  </si>
  <si>
    <t>988/4</t>
  </si>
  <si>
    <t>1198/1</t>
  </si>
  <si>
    <t>Strana č. 12</t>
  </si>
  <si>
    <t>Strana č. 13</t>
  </si>
  <si>
    <t>Rozvojová plocha č. Ú/Z-D4</t>
  </si>
  <si>
    <t>Rozvojová plocha č. Ú/Z-D3</t>
  </si>
  <si>
    <t>Rozvojová plocha č. Ú/Z-D1, Ú/Z-D2</t>
  </si>
  <si>
    <t>73/6</t>
  </si>
  <si>
    <t>73/8</t>
  </si>
  <si>
    <t>73/7</t>
  </si>
  <si>
    <t>Strana č. 14</t>
  </si>
  <si>
    <t>Funkční využití: Plochy smíšené výrobní</t>
  </si>
  <si>
    <t>Rozvojová plocha č.Ú/Z-VS2</t>
  </si>
  <si>
    <t>Celkem Ú/Z-VS2</t>
  </si>
  <si>
    <t>270/9</t>
  </si>
  <si>
    <t>270/6</t>
  </si>
  <si>
    <t>270/5</t>
  </si>
  <si>
    <t>270/11</t>
  </si>
  <si>
    <t>270/10</t>
  </si>
  <si>
    <t>270/4</t>
  </si>
  <si>
    <t>2446/6</t>
  </si>
  <si>
    <t>270/16</t>
  </si>
  <si>
    <t>Rozvojová plocha č. Ú/P-B1</t>
  </si>
  <si>
    <t>Strana č. 15</t>
  </si>
  <si>
    <t>Rozvojová plocha č.Ú/P-B1</t>
  </si>
  <si>
    <t>Přestavbové plochy</t>
  </si>
  <si>
    <t>73/12</t>
  </si>
  <si>
    <t>73/15</t>
  </si>
  <si>
    <t>91/3</t>
  </si>
  <si>
    <t>73/2</t>
  </si>
  <si>
    <t>2401/1</t>
  </si>
  <si>
    <t>1486/2</t>
  </si>
  <si>
    <t>73/9</t>
  </si>
  <si>
    <t>73/3</t>
  </si>
  <si>
    <t>73/5</t>
  </si>
  <si>
    <t>73/4</t>
  </si>
  <si>
    <t>73/21</t>
  </si>
  <si>
    <t>91/4</t>
  </si>
  <si>
    <t>91/2</t>
  </si>
  <si>
    <t>91/1</t>
  </si>
  <si>
    <t>98/1</t>
  </si>
  <si>
    <t>73/13</t>
  </si>
  <si>
    <t>98/2</t>
  </si>
  <si>
    <t>73/18</t>
  </si>
  <si>
    <t>73/19</t>
  </si>
  <si>
    <t>73/14</t>
  </si>
  <si>
    <t>73/10</t>
  </si>
  <si>
    <t>73/11</t>
  </si>
  <si>
    <t>83/1</t>
  </si>
  <si>
    <t>216/4</t>
  </si>
  <si>
    <t>216/3</t>
  </si>
  <si>
    <t>217/4</t>
  </si>
  <si>
    <t>217/3</t>
  </si>
  <si>
    <t>218/2</t>
  </si>
  <si>
    <t>42/1</t>
  </si>
  <si>
    <t>216/1</t>
  </si>
  <si>
    <t>216/2</t>
  </si>
  <si>
    <t>217/1</t>
  </si>
  <si>
    <t>218/1</t>
  </si>
  <si>
    <t>217/2</t>
  </si>
  <si>
    <t>218/4</t>
  </si>
  <si>
    <t>218/3</t>
  </si>
  <si>
    <t>Rozvojová plocha č.Ú/P-B1 - pokračování</t>
  </si>
  <si>
    <t>Katastr.úz.: Chylice</t>
  </si>
  <si>
    <t>Rozvojová plocha č.CH/Z-B1</t>
  </si>
  <si>
    <t>Celkem CH/Z-B1</t>
  </si>
  <si>
    <t>Rozvojová plocha č.CH/Z-B2</t>
  </si>
  <si>
    <t>Celkem CH/Z-B2</t>
  </si>
  <si>
    <t>65/1</t>
  </si>
  <si>
    <t>65/5</t>
  </si>
  <si>
    <t>Rozvojová plocha č. CH/Z-B1, CH/Z-B2</t>
  </si>
  <si>
    <t>Rozvojová plocha č. CH/Z-V1</t>
  </si>
  <si>
    <t>Funkční využití: Plochy výroby a skladování</t>
  </si>
  <si>
    <t>Rozvojová plocha č.CH/Z-V1</t>
  </si>
  <si>
    <t>Celkem CH/Z-V1</t>
  </si>
  <si>
    <t>1060/3</t>
  </si>
  <si>
    <t>65/4</t>
  </si>
  <si>
    <t>1150/6</t>
  </si>
  <si>
    <t>1150/3</t>
  </si>
  <si>
    <t>1150/4</t>
  </si>
  <si>
    <t>Tab.č.2.1</t>
  </si>
  <si>
    <t>Str.č.1</t>
  </si>
  <si>
    <t>Kultura zemědělské půdy</t>
  </si>
  <si>
    <t xml:space="preserve">Výměra k </t>
  </si>
  <si>
    <t>Z toho třída ochrany č. podle BPEJ (m2)</t>
  </si>
  <si>
    <r>
      <t>odnětí celkem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</si>
  <si>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I.</t>
  </si>
  <si>
    <t>II.</t>
  </si>
  <si>
    <t>III.</t>
  </si>
  <si>
    <t>IV.</t>
  </si>
  <si>
    <t>V.</t>
  </si>
  <si>
    <t>orná půda</t>
  </si>
  <si>
    <t>travlý travní porost (TTP)</t>
  </si>
  <si>
    <t>ovocné sady</t>
  </si>
  <si>
    <t>zahrady</t>
  </si>
  <si>
    <t>ostatní pozemky ZPF dle §1 odst.3 zákona o ochraně ZPF</t>
  </si>
  <si>
    <t>chmelnice</t>
  </si>
  <si>
    <t>vinice</t>
  </si>
  <si>
    <t>celkem</t>
  </si>
  <si>
    <t>Tab.č.2.2</t>
  </si>
  <si>
    <t>Funkční využití</t>
  </si>
  <si>
    <t xml:space="preserve">Výměra navrhov. </t>
  </si>
  <si>
    <t>odnětí celkem (m2)</t>
  </si>
  <si>
    <t>pro bydlení</t>
  </si>
  <si>
    <t>pro občanské vybavení</t>
  </si>
  <si>
    <t>pro výrobu</t>
  </si>
  <si>
    <t>pro smíšené území</t>
  </si>
  <si>
    <t>pro dopravu</t>
  </si>
  <si>
    <t>pro veřejné prostranství</t>
  </si>
  <si>
    <t>pro rekreaci, sport</t>
  </si>
  <si>
    <t>atd.</t>
  </si>
  <si>
    <t>Tab.č.3</t>
  </si>
  <si>
    <t>Lokalita</t>
  </si>
  <si>
    <t xml:space="preserve">Funkční </t>
  </si>
  <si>
    <t xml:space="preserve">Výměra </t>
  </si>
  <si>
    <t>Z toho půda náležející do ZPF (m2)</t>
  </si>
  <si>
    <t>Kultura ZPF</t>
  </si>
  <si>
    <t>BPEJ/Třída</t>
  </si>
  <si>
    <t>Výměra zem.</t>
  </si>
  <si>
    <t>Nezem.</t>
  </si>
  <si>
    <t xml:space="preserve">Katastrální </t>
  </si>
  <si>
    <t>Poznámka</t>
  </si>
  <si>
    <t>číslo</t>
  </si>
  <si>
    <t>využití</t>
  </si>
  <si>
    <t>celkem(m2)</t>
  </si>
  <si>
    <t>v ZÚ</t>
  </si>
  <si>
    <t>mimo ZÚ</t>
  </si>
  <si>
    <t>Celkem</t>
  </si>
  <si>
    <t>podle KN</t>
  </si>
  <si>
    <t>půdy podle BPEJ</t>
  </si>
  <si>
    <t>půda</t>
  </si>
  <si>
    <t>území</t>
  </si>
  <si>
    <t>Celkem bydlení</t>
  </si>
  <si>
    <t>Tabulka č. 4</t>
  </si>
  <si>
    <t>Katastr.úz.: Svinov</t>
  </si>
  <si>
    <t>Funkční využití: Plochy rekreace</t>
  </si>
  <si>
    <t>5/1</t>
  </si>
  <si>
    <t>5/6</t>
  </si>
  <si>
    <t>5/7</t>
  </si>
  <si>
    <t>1/1</t>
  </si>
  <si>
    <t>65</t>
  </si>
  <si>
    <t>Katastr.úz.: Sedlo</t>
  </si>
  <si>
    <t>1367/2</t>
  </si>
  <si>
    <t>8.50.01</t>
  </si>
  <si>
    <t>8.34.01</t>
  </si>
  <si>
    <t>8.34.24</t>
  </si>
  <si>
    <t>1360/2</t>
  </si>
  <si>
    <t>1637/13</t>
  </si>
  <si>
    <t>1360/1</t>
  </si>
  <si>
    <t>Rozvojová plocha č.ČCH/Z-B1</t>
  </si>
  <si>
    <t>Celkem ČCH/Z-B1</t>
  </si>
  <si>
    <t>Katastr.úz.: Český Chloumek</t>
  </si>
  <si>
    <t>135/1</t>
  </si>
  <si>
    <t>Rozvojová plocha č. ČCH/Z-P1</t>
  </si>
  <si>
    <t>Rozvojová plocha č.ČCH/Z-P1</t>
  </si>
  <si>
    <t>Celkem ČCH/Z-P1</t>
  </si>
  <si>
    <t>135/9</t>
  </si>
  <si>
    <t>62/6</t>
  </si>
  <si>
    <t>10/1</t>
  </si>
  <si>
    <t>Rozvojová plocha č.ČCH/Z-S2</t>
  </si>
  <si>
    <t>Celkem ČCH/Z-S2</t>
  </si>
  <si>
    <t>139/2</t>
  </si>
  <si>
    <t>139/3</t>
  </si>
  <si>
    <t>135/8</t>
  </si>
  <si>
    <t>26/5</t>
  </si>
  <si>
    <t>26/1</t>
  </si>
  <si>
    <t>384/14</t>
  </si>
  <si>
    <t>384/15</t>
  </si>
  <si>
    <t>135/2</t>
  </si>
  <si>
    <t>Rozvojová plocha č.ČCH/Z-S3</t>
  </si>
  <si>
    <t>Celkem ČCH/Z-S3</t>
  </si>
  <si>
    <t>11/1</t>
  </si>
  <si>
    <t>11/3</t>
  </si>
  <si>
    <t>11/6</t>
  </si>
  <si>
    <t>11/5</t>
  </si>
  <si>
    <t>11/4</t>
  </si>
  <si>
    <t>384/1</t>
  </si>
  <si>
    <t>Rozvojová plocha č.ČCH/Z-S4</t>
  </si>
  <si>
    <t>Celkem ČCH/Z-S4</t>
  </si>
  <si>
    <t>Rozvojová plocha č. ČCH/P-S1</t>
  </si>
  <si>
    <t>Rozvojová plocha č.ČCH/P-S1</t>
  </si>
  <si>
    <t>Celkem ČCH/P-S1</t>
  </si>
  <si>
    <t>80/5</t>
  </si>
  <si>
    <t>80/7</t>
  </si>
  <si>
    <t>389/2</t>
  </si>
  <si>
    <t>Rozvojová plocha č.P/Z-B1</t>
  </si>
  <si>
    <t>Celkem P/Z-B1</t>
  </si>
  <si>
    <t>310/13</t>
  </si>
  <si>
    <t>1018/6</t>
  </si>
  <si>
    <t>1/2</t>
  </si>
  <si>
    <t>Rozvojová plocha č.P/Z-B2</t>
  </si>
  <si>
    <t>Celkem P/Z-B2</t>
  </si>
  <si>
    <t>187/4</t>
  </si>
  <si>
    <t>187/17</t>
  </si>
  <si>
    <t>187/14</t>
  </si>
  <si>
    <t>46/1</t>
  </si>
  <si>
    <t>187/13</t>
  </si>
  <si>
    <t>187/10</t>
  </si>
  <si>
    <t>187/1</t>
  </si>
  <si>
    <t>187/18</t>
  </si>
  <si>
    <t>Katastr.úz.: Přílezy</t>
  </si>
  <si>
    <t>Rozvojová plocha č.P/Z-S1</t>
  </si>
  <si>
    <t>Celkem P/Z-S1</t>
  </si>
  <si>
    <t>46/6</t>
  </si>
  <si>
    <t>892/5</t>
  </si>
  <si>
    <t>892/6</t>
  </si>
  <si>
    <t>892/1</t>
  </si>
  <si>
    <t>892/4</t>
  </si>
  <si>
    <t>892/3</t>
  </si>
  <si>
    <t>Rozvojová plocha č.P/Z-S4</t>
  </si>
  <si>
    <t>Celkem P/Z-S4</t>
  </si>
  <si>
    <t>312/2</t>
  </si>
  <si>
    <t>312/1</t>
  </si>
  <si>
    <t>Rozvojová plocha č. P/Z-D1</t>
  </si>
  <si>
    <t>Funkční využití: Plochy dopravní infrastuktury</t>
  </si>
  <si>
    <t>Rozvojová plocha č.P/Z-D1</t>
  </si>
  <si>
    <t>Celkem P/Z-D1</t>
  </si>
  <si>
    <t>Rozvojová plocha č. P/P-P1</t>
  </si>
  <si>
    <t>Rozvojová plocha č.P/P-P1</t>
  </si>
  <si>
    <t>Celkem P/P-P1</t>
  </si>
  <si>
    <t>Rozvojová plocha č.Se/Z-B1</t>
  </si>
  <si>
    <t>Celkem Se/Z-B1</t>
  </si>
  <si>
    <t>Rozvojová plocha č. Sv/Z-R1, Sv/Z-R2, Sv/Z-R3</t>
  </si>
  <si>
    <t>Rozvojová plocha č.Sv/Z-R1</t>
  </si>
  <si>
    <t>Celkem Sv/Z-R1</t>
  </si>
  <si>
    <t>Rozvojová plocha č.Sv/Z-R2</t>
  </si>
  <si>
    <t>Celkem Sv/Z-R3</t>
  </si>
  <si>
    <t>Rozvojová plocha č.Sv/Z-R3</t>
  </si>
  <si>
    <t>Rozvojová plocha č. Sv/Z-S1</t>
  </si>
  <si>
    <t>Rozvojová plocha č.Sv/Z-S1</t>
  </si>
  <si>
    <t>Celkem Sv/Z-S1</t>
  </si>
  <si>
    <t>1293/12</t>
  </si>
  <si>
    <t>12/2</t>
  </si>
  <si>
    <t>12/3</t>
  </si>
  <si>
    <t>Rozvojová plocha č.Se/Z-B2</t>
  </si>
  <si>
    <t>Celkem Se/Z-B2</t>
  </si>
  <si>
    <t>Rozvojová plocha č.Se/Z-B3</t>
  </si>
  <si>
    <t>Celkem Se/Z-B3</t>
  </si>
  <si>
    <t>Rozvojová plocha č.Se/Z-B4</t>
  </si>
  <si>
    <t>Celkem Se/Z-B4</t>
  </si>
  <si>
    <t>1629/7</t>
  </si>
  <si>
    <t>1626/1</t>
  </si>
  <si>
    <t>1626/2</t>
  </si>
  <si>
    <t>1626/3</t>
  </si>
  <si>
    <t>Rozvojová plocha č. Se/Z-B1, Se/Z-B2, Se/Z-B3</t>
  </si>
  <si>
    <t>Se/Z-B4</t>
  </si>
  <si>
    <t>1321/1</t>
  </si>
  <si>
    <t>Rozvojová plocha č. Se/Z-S1</t>
  </si>
  <si>
    <t>Rozvojová plocha č.Se/Z-S1</t>
  </si>
  <si>
    <t>Celkem Se/Z-S1</t>
  </si>
  <si>
    <t>195/1</t>
  </si>
  <si>
    <t>Obec</t>
  </si>
  <si>
    <t>FO</t>
  </si>
  <si>
    <t>PFČR</t>
  </si>
  <si>
    <t>8.67.01</t>
  </si>
  <si>
    <t>8.68.11</t>
  </si>
  <si>
    <t>8.50.04</t>
  </si>
  <si>
    <t>8.34.21</t>
  </si>
  <si>
    <t>8.34.44</t>
  </si>
  <si>
    <t>8.64.11</t>
  </si>
  <si>
    <t>8.34.31</t>
  </si>
  <si>
    <t>8.34.04</t>
  </si>
  <si>
    <t>8.34.41</t>
  </si>
  <si>
    <t>8.34.54</t>
  </si>
  <si>
    <t>8.34.51</t>
  </si>
  <si>
    <t>8.50.11</t>
  </si>
  <si>
    <t>8.40.77</t>
  </si>
  <si>
    <t>8.58.00</t>
  </si>
  <si>
    <t>8.35.04</t>
  </si>
  <si>
    <t>8.35.01</t>
  </si>
  <si>
    <t>8.34.34</t>
  </si>
  <si>
    <t>8.35.24</t>
  </si>
  <si>
    <t>Lesy ČR</t>
  </si>
  <si>
    <t>ČR</t>
  </si>
  <si>
    <t>Karl. Kraj</t>
  </si>
  <si>
    <t>PO</t>
  </si>
  <si>
    <t>m</t>
  </si>
  <si>
    <t>8.35.31</t>
  </si>
  <si>
    <t>Plochy dopravy</t>
  </si>
  <si>
    <t>D1</t>
  </si>
  <si>
    <t>Útvina</t>
  </si>
  <si>
    <t>8.34.01-I.</t>
  </si>
  <si>
    <t>Chylice</t>
  </si>
  <si>
    <t>8.34.31-II.</t>
  </si>
  <si>
    <t>Str.č.2</t>
  </si>
  <si>
    <t>Svinov</t>
  </si>
  <si>
    <t>Plochy dopravy - pokračování</t>
  </si>
  <si>
    <t>Plochy bydlení</t>
  </si>
  <si>
    <t>Ú/Z-B1</t>
  </si>
  <si>
    <t>Ú/Z-B2</t>
  </si>
  <si>
    <t>CH/Z-B1</t>
  </si>
  <si>
    <t>CH/Z-B2</t>
  </si>
  <si>
    <t>ČCH/Z-B1</t>
  </si>
  <si>
    <t>Český Chl.</t>
  </si>
  <si>
    <t>P/Z-B1</t>
  </si>
  <si>
    <t>Přílezy</t>
  </si>
  <si>
    <t>P/Z-B2</t>
  </si>
  <si>
    <t>Se/Z-B1</t>
  </si>
  <si>
    <t>Se/Z-B2</t>
  </si>
  <si>
    <t>Se/Z-B3</t>
  </si>
  <si>
    <t>Sedlo</t>
  </si>
  <si>
    <t>Plochy občanského vybavení</t>
  </si>
  <si>
    <t>Ú/Z-O1</t>
  </si>
  <si>
    <t>Ú/Z-O2</t>
  </si>
  <si>
    <t>Celkem OV</t>
  </si>
  <si>
    <t>Str.č.3</t>
  </si>
  <si>
    <t>Plochy veřejných prostranství</t>
  </si>
  <si>
    <t>Ú/Z-P1</t>
  </si>
  <si>
    <t>Ú/Z-P3</t>
  </si>
  <si>
    <t>Ú/Z-P5</t>
  </si>
  <si>
    <t>ČCH/Z-P1</t>
  </si>
  <si>
    <t>Plochy smíšené obytné</t>
  </si>
  <si>
    <t>Ú/Z-S1</t>
  </si>
  <si>
    <t>Ú/Z-S2</t>
  </si>
  <si>
    <t>Ú/Z-S3</t>
  </si>
  <si>
    <t>Ú/Z-S4</t>
  </si>
  <si>
    <t>Sv/Z-S1</t>
  </si>
  <si>
    <t>ČCH/Z-S2</t>
  </si>
  <si>
    <t>ČCH/Z-S3</t>
  </si>
  <si>
    <t>ČCH/Z-S4</t>
  </si>
  <si>
    <t>P/Z-S1</t>
  </si>
  <si>
    <t>P/Z-S4</t>
  </si>
  <si>
    <t>Se/Z-S1</t>
  </si>
  <si>
    <t>Celkem P</t>
  </si>
  <si>
    <t>Celkem S</t>
  </si>
  <si>
    <t>Ú/Z-D1</t>
  </si>
  <si>
    <t>Ú/Z-D2</t>
  </si>
  <si>
    <t>Ú/Z-D3</t>
  </si>
  <si>
    <t>Ú/Z-D4</t>
  </si>
  <si>
    <t>P/Z-D1</t>
  </si>
  <si>
    <t>Celkem D</t>
  </si>
  <si>
    <t>Plochy smíšené výrobní</t>
  </si>
  <si>
    <t>Ú/Z-VS2</t>
  </si>
  <si>
    <t>Celkem VS</t>
  </si>
  <si>
    <t>CH/Z-V1</t>
  </si>
  <si>
    <t>Plochy výroby a skladování</t>
  </si>
  <si>
    <t>Celkem V</t>
  </si>
  <si>
    <t>Plochy rekreace</t>
  </si>
  <si>
    <t>Celkem R</t>
  </si>
  <si>
    <t>Sv/Z-R1</t>
  </si>
  <si>
    <t>Sv/Z-R2</t>
  </si>
  <si>
    <t>Sv/Z-R3</t>
  </si>
  <si>
    <t>Rozvojová plocha č.X1.A.1.1</t>
  </si>
  <si>
    <t>Celkem X1.A.1.1</t>
  </si>
  <si>
    <t>1293/9</t>
  </si>
  <si>
    <t>1264/1</t>
  </si>
  <si>
    <t>1264/2</t>
  </si>
  <si>
    <t>1079/1</t>
  </si>
  <si>
    <t>1079/5</t>
  </si>
  <si>
    <t>732/2</t>
  </si>
  <si>
    <t>732/9</t>
  </si>
  <si>
    <t>Rozvojová plocha č.X1.A.1.2</t>
  </si>
  <si>
    <t>Celkem X1.A.1.2</t>
  </si>
  <si>
    <t>Rozvojová plocha č.X1.A.1.3</t>
  </si>
  <si>
    <t>Celkem X1.A.1.3</t>
  </si>
  <si>
    <t>2499</t>
  </si>
  <si>
    <t>202/5</t>
  </si>
  <si>
    <t>202/4</t>
  </si>
  <si>
    <t>202/1</t>
  </si>
  <si>
    <t>Rozvojová plocha č.X1.A.1.4</t>
  </si>
  <si>
    <t>Celkem X1.A.1.4</t>
  </si>
  <si>
    <t>1437/2</t>
  </si>
  <si>
    <t>1437/4</t>
  </si>
  <si>
    <t>1321/9</t>
  </si>
  <si>
    <t>1321/3</t>
  </si>
  <si>
    <t>1321/11</t>
  </si>
  <si>
    <t>1672/3</t>
  </si>
  <si>
    <t>1672/1</t>
  </si>
  <si>
    <t>Rozvojová plocha č.X1.A.1.5</t>
  </si>
  <si>
    <t>Celkem X1.A.1.5</t>
  </si>
  <si>
    <t>802/6</t>
  </si>
  <si>
    <t>Rozvojová plocha č.X1.A.1.6</t>
  </si>
  <si>
    <t>Celkem X1.A.1.6</t>
  </si>
  <si>
    <t>1321/15</t>
  </si>
  <si>
    <t>1321/12</t>
  </si>
  <si>
    <t>1321/4</t>
  </si>
  <si>
    <t>1321/6</t>
  </si>
  <si>
    <t>1321/16</t>
  </si>
  <si>
    <t>1321/10</t>
  </si>
  <si>
    <t>Rozvojová plocha č.X1.A.1.7</t>
  </si>
  <si>
    <t>Celkem X1.A.1.7</t>
  </si>
  <si>
    <t>1264/3</t>
  </si>
  <si>
    <t>1079/8</t>
  </si>
  <si>
    <t>1079/3</t>
  </si>
  <si>
    <t>1079/4</t>
  </si>
  <si>
    <t>1079/7</t>
  </si>
  <si>
    <t>1079/6</t>
  </si>
  <si>
    <t>1040/9</t>
  </si>
  <si>
    <t>Rozvojová plocha č.X1.A.1.8</t>
  </si>
  <si>
    <t>Celkem X1.A.1.8</t>
  </si>
  <si>
    <t>2197/2</t>
  </si>
  <si>
    <t>2454/1</t>
  </si>
  <si>
    <t>Rozvojová plocha č.X1.A.1.9</t>
  </si>
  <si>
    <t>Celkem X1.A.1.9</t>
  </si>
  <si>
    <t>532/14</t>
  </si>
  <si>
    <t>532/3</t>
  </si>
  <si>
    <t>647/14</t>
  </si>
  <si>
    <t>Rozvojová plocha č.X1.A.1.10</t>
  </si>
  <si>
    <t>Celkem X1.A.1.10</t>
  </si>
  <si>
    <t>732/10</t>
  </si>
  <si>
    <t>732/7</t>
  </si>
  <si>
    <t>732/8</t>
  </si>
  <si>
    <t>732/11</t>
  </si>
  <si>
    <t>732/1</t>
  </si>
  <si>
    <t>647/6</t>
  </si>
  <si>
    <t>560/1</t>
  </si>
  <si>
    <t>647/4</t>
  </si>
  <si>
    <t>Rozvojová plocha č.X1.A.1.11</t>
  </si>
  <si>
    <t>274/2</t>
  </si>
  <si>
    <t>Celkem X1.A.1.11</t>
  </si>
  <si>
    <t>329/5</t>
  </si>
  <si>
    <t>329/1</t>
  </si>
  <si>
    <t>279</t>
  </si>
  <si>
    <t>Rozvojová plocha č.X1.A.1.12</t>
  </si>
  <si>
    <t>Celkem X1.A.1.12</t>
  </si>
  <si>
    <t>Rozvojová plocha č.X1.A.1.13</t>
  </si>
  <si>
    <t>Celkem X1.A.1.13</t>
  </si>
  <si>
    <t>237</t>
  </si>
  <si>
    <t>Rozvojová plocha č.X1.A.1.14</t>
  </si>
  <si>
    <t>Celkem X1.A.1.14</t>
  </si>
  <si>
    <t>362/4</t>
  </si>
  <si>
    <t>Rozvojová plocha č.X1.A.1.15</t>
  </si>
  <si>
    <t>Celkem X1.A.1.15</t>
  </si>
  <si>
    <t>617/1</t>
  </si>
  <si>
    <t>Rozvojová plocha č. X1.A.1.15</t>
  </si>
  <si>
    <t>820/1</t>
  </si>
  <si>
    <t>310/17</t>
  </si>
  <si>
    <t>310/12</t>
  </si>
  <si>
    <t>820/4</t>
  </si>
  <si>
    <t>310/26</t>
  </si>
  <si>
    <t>310/25</t>
  </si>
  <si>
    <t>310/19</t>
  </si>
  <si>
    <t>Rozvojová plocha č.X1.A.1.16</t>
  </si>
  <si>
    <t>Celkem X1.A.1.16</t>
  </si>
  <si>
    <t>1100/2</t>
  </si>
  <si>
    <t>Rozvojová plocha č.X1.A.1.17</t>
  </si>
  <si>
    <t>Celkem X1.A.1.17</t>
  </si>
  <si>
    <t>845/1</t>
  </si>
  <si>
    <t>Rozvojová plocha č.X1.A.1.18</t>
  </si>
  <si>
    <t>Celkem X1.A.1.18</t>
  </si>
  <si>
    <t>89/2</t>
  </si>
  <si>
    <t>127/36</t>
  </si>
  <si>
    <t>89/1</t>
  </si>
  <si>
    <t>127/3</t>
  </si>
  <si>
    <t>127/34</t>
  </si>
  <si>
    <t>153/1</t>
  </si>
  <si>
    <t>127/35</t>
  </si>
  <si>
    <t>127/29</t>
  </si>
  <si>
    <t>8.50.41</t>
  </si>
  <si>
    <t>412/1</t>
  </si>
  <si>
    <t>Rozvojová plocha č.X1.A.1.19</t>
  </si>
  <si>
    <t>Celkem X1.A.1.19</t>
  </si>
  <si>
    <t>1455/27</t>
  </si>
  <si>
    <t>1455/28</t>
  </si>
  <si>
    <t>1455/5</t>
  </si>
  <si>
    <t>Rozvojová plocha č.X1.A.1.20</t>
  </si>
  <si>
    <t>Celkem X1.A.1.20</t>
  </si>
  <si>
    <t>699/27</t>
  </si>
  <si>
    <t>699/19</t>
  </si>
  <si>
    <t>699/32</t>
  </si>
  <si>
    <t>699/36</t>
  </si>
  <si>
    <t>699/35</t>
  </si>
  <si>
    <t>8.68.41</t>
  </si>
  <si>
    <t xml:space="preserve">V. </t>
  </si>
  <si>
    <t>1100/23</t>
  </si>
  <si>
    <t>1100/51</t>
  </si>
  <si>
    <t>1100/41</t>
  </si>
  <si>
    <t>1100/22</t>
  </si>
  <si>
    <t>1100/35</t>
  </si>
  <si>
    <t>1100/24</t>
  </si>
  <si>
    <t>1140/4</t>
  </si>
  <si>
    <t>1100/30</t>
  </si>
  <si>
    <t>1140/7</t>
  </si>
  <si>
    <t>1100/20</t>
  </si>
  <si>
    <t>1100/9</t>
  </si>
  <si>
    <t>1100/52</t>
  </si>
  <si>
    <t>1100/40</t>
  </si>
  <si>
    <t>1140/8</t>
  </si>
  <si>
    <t>Rozvojová plocha č.X1.A.1.22</t>
  </si>
  <si>
    <t>Celkem X1.A.1.22</t>
  </si>
  <si>
    <t>1455/1</t>
  </si>
  <si>
    <t>1455/38</t>
  </si>
  <si>
    <t>Rozvojová plocha č.X1.A.1.23</t>
  </si>
  <si>
    <t>Celkem X1.A.1.23</t>
  </si>
  <si>
    <t>688/1</t>
  </si>
  <si>
    <t>Rozvojová plocha č.X1.A.1.24</t>
  </si>
  <si>
    <t>Celkem X1.A.1.24</t>
  </si>
  <si>
    <t>961/2</t>
  </si>
  <si>
    <t>961/7</t>
  </si>
  <si>
    <t>961/3</t>
  </si>
  <si>
    <t>Rozvojová plocha č.X1.A.1.21</t>
  </si>
  <si>
    <t>Celkem X1.A.1.21</t>
  </si>
  <si>
    <t>X1.A.1.20, X1.A.1.21</t>
  </si>
  <si>
    <t>Funkční využití: Protierozní opatření - výsadba</t>
  </si>
  <si>
    <t>mimolesní zeleně</t>
  </si>
  <si>
    <t>Rozvojová plocha č. X1.A.1.22, X1.A.1.24</t>
  </si>
  <si>
    <t>Rozvojová plocha č.X1.A.1.11, X1.A.1.15,X1.A.1.24</t>
  </si>
  <si>
    <t>X1.A.1.13, X1.A.1.16, X1.A.1.17, X1.A.1.23</t>
  </si>
  <si>
    <t>Rozvojová plocha č.X1.A.1.5, X1.A.1.11, X1.A.1.12,</t>
  </si>
  <si>
    <t>Rozvojová plocha č. X1.A.1.3, X1.A.1.8, X1.A.1.19,</t>
  </si>
  <si>
    <t>Rozvojová plocha č. X1.A.1.14,  X1.A.1.18</t>
  </si>
  <si>
    <t>Rozvojová plocha č. X1.A.1.1, X1.A.1.2, X1.A.1.4, X1.A.1.6</t>
  </si>
  <si>
    <t>X1.A.1.6</t>
  </si>
  <si>
    <t>Rozvojová plocha č. X1.A.1.7, X1.A.1.9, X1.A.1.10</t>
  </si>
  <si>
    <t>1637/20</t>
  </si>
  <si>
    <t>ROZVOJOVÉ PLOCHY - NADMÍSTNÍ ZÁJMY</t>
  </si>
  <si>
    <t>Tabulka č. 0</t>
  </si>
  <si>
    <t>Bilance předpokládaného odnětí ZPF pro realizaci urbanistického řešení podle jednotlivých lokalit - místní zájmy</t>
  </si>
  <si>
    <t>Přehled dříve schváleného odnětí půdy ze ZPF podle druhu pozemků (kultur) náležejících do ZPF - dle ÚPD: místní zájmy</t>
  </si>
  <si>
    <t>Tab.č.7.1</t>
  </si>
  <si>
    <t>Přehled dříve schváleného odnětí půdy ze ZPF podle funkčního využití lokalit - dle ÚPD: místní zájmy</t>
  </si>
  <si>
    <t>Tab.č.7.2</t>
  </si>
  <si>
    <t>Bilance dříve schváleného odnětí ZPF pro realizaci urbanistického řešení podle jednotlivých lokalit - dle ÚPD: místní zájmy:</t>
  </si>
  <si>
    <t>Tab.č.8</t>
  </si>
  <si>
    <t>záboru.</t>
  </si>
  <si>
    <t xml:space="preserve">Poznámka: Plocha P/P-P1 - přestavbová plocha bez nového územního </t>
  </si>
  <si>
    <t>Celkem O</t>
  </si>
  <si>
    <t>Plochy veřejného prostranství</t>
  </si>
  <si>
    <t>Plochy dopravní infrastruktury</t>
  </si>
  <si>
    <t>Celkem ÚPO</t>
  </si>
  <si>
    <t>Poznámka: Plocha Ú/Z-P1 byla řešena v ÚPN SÚ.</t>
  </si>
  <si>
    <t>Poznámka: Plochy Ú/Z-S1, Ú/Z-S2 a Ú/Z-S3 byly řešeny v ÚPN SÚ.</t>
  </si>
  <si>
    <t>Rozvojová plocha č. Ú/Z-VS2</t>
  </si>
  <si>
    <t>Rozvojová plocha č. Se/Z-V1</t>
  </si>
  <si>
    <t>Rozvojová plocha č.Se/Z-V1</t>
  </si>
  <si>
    <t>Celkem Se/Z-V1</t>
  </si>
  <si>
    <t>Rozvojová plocha č. Ú/Z-B3</t>
  </si>
  <si>
    <t>371</t>
  </si>
  <si>
    <t>2431</t>
  </si>
  <si>
    <t>Celkem Ú/Z-B3</t>
  </si>
  <si>
    <t>Rozvojová plocha č.Ú/Z-P6</t>
  </si>
  <si>
    <t>583</t>
  </si>
  <si>
    <t>333</t>
  </si>
  <si>
    <t>69</t>
  </si>
  <si>
    <t>37</t>
  </si>
  <si>
    <t>86</t>
  </si>
  <si>
    <t>Celkem Ú/Z-P6</t>
  </si>
  <si>
    <t>Rozvojová plocha č. Ú/Z-P1, Ú/Z-P3, Ú/Z-P6</t>
  </si>
  <si>
    <t>Rozvojová plocha č. P/Z-V1</t>
  </si>
  <si>
    <t>1511</t>
  </si>
  <si>
    <t>1508</t>
  </si>
  <si>
    <t>1495</t>
  </si>
  <si>
    <t>1496</t>
  </si>
  <si>
    <t>794</t>
  </si>
  <si>
    <t>468</t>
  </si>
  <si>
    <t>1170</t>
  </si>
  <si>
    <t>1185</t>
  </si>
  <si>
    <t>1187</t>
  </si>
  <si>
    <t>837</t>
  </si>
  <si>
    <t>2458</t>
  </si>
  <si>
    <t>1853</t>
  </si>
  <si>
    <t>2456</t>
  </si>
  <si>
    <t>1568</t>
  </si>
  <si>
    <t>1215</t>
  </si>
  <si>
    <t>768</t>
  </si>
  <si>
    <t>773</t>
  </si>
  <si>
    <t>766</t>
  </si>
  <si>
    <t>1507</t>
  </si>
  <si>
    <t>502</t>
  </si>
  <si>
    <t>466</t>
  </si>
  <si>
    <t>638</t>
  </si>
  <si>
    <t>512</t>
  </si>
  <si>
    <t>1029</t>
  </si>
  <si>
    <t>1521</t>
  </si>
  <si>
    <t>2469</t>
  </si>
  <si>
    <t>1104</t>
  </si>
  <si>
    <t>631</t>
  </si>
  <si>
    <t>189</t>
  </si>
  <si>
    <t>590</t>
  </si>
  <si>
    <t>1025</t>
  </si>
  <si>
    <t>7341</t>
  </si>
  <si>
    <t>9</t>
  </si>
  <si>
    <t>756</t>
  </si>
  <si>
    <t xml:space="preserve">Rozvojová plocha č.D1 </t>
  </si>
  <si>
    <t>K. kraj</t>
  </si>
  <si>
    <t>Rozvojová plocha č.ČCH/Z-B2</t>
  </si>
  <si>
    <t>Celkem ČCH/Z-B2</t>
  </si>
  <si>
    <t>8.35.21</t>
  </si>
  <si>
    <t>Rozvojová plocha č. Ú/Z-B1, Ú/Z-B2, Ú/Z-B3</t>
  </si>
  <si>
    <t>Poznámka: Část plochy Ú/Z-O1 byla řešena v ÚPN SÚ.</t>
  </si>
  <si>
    <t>Poznámka: Část plochy Ú/Z-B1 byla řešena v ÚPN SÚ.</t>
  </si>
  <si>
    <r>
      <t>Z toho ZPF: 631 m</t>
    </r>
    <r>
      <rPr>
        <vertAlign val="superscript"/>
        <sz val="10"/>
        <rFont val="Arial"/>
        <family val="2"/>
      </rPr>
      <t>2</t>
    </r>
  </si>
  <si>
    <r>
      <t>Z toho ZPF: 4924 m</t>
    </r>
    <r>
      <rPr>
        <vertAlign val="superscript"/>
        <sz val="10"/>
        <rFont val="Arial"/>
        <family val="2"/>
      </rPr>
      <t>2</t>
    </r>
  </si>
  <si>
    <r>
      <t>Z toho ZPF: 2582 m</t>
    </r>
    <r>
      <rPr>
        <vertAlign val="superscript"/>
        <sz val="10"/>
        <rFont val="Arial"/>
        <family val="2"/>
      </rPr>
      <t>2</t>
    </r>
  </si>
  <si>
    <r>
      <t>Z toho ZPF: 699 m</t>
    </r>
    <r>
      <rPr>
        <vertAlign val="superscript"/>
        <sz val="10"/>
        <rFont val="Arial"/>
        <family val="2"/>
      </rPr>
      <t>2</t>
    </r>
  </si>
  <si>
    <r>
      <t>Z toho ZPF: 6974 m</t>
    </r>
    <r>
      <rPr>
        <vertAlign val="superscript"/>
        <sz val="10"/>
        <rFont val="Arial"/>
        <family val="2"/>
      </rPr>
      <t>2</t>
    </r>
  </si>
  <si>
    <t>Rozvojová plocha č. ČCH/Z-S2,ČCH/Z-S3</t>
  </si>
  <si>
    <t>Rozvojová plocha č. P/Z-B1, P/Z-B2</t>
  </si>
  <si>
    <t>Rozvojová plocha č. P/Z-S1,P/Z-S4</t>
  </si>
  <si>
    <t>Rozvojová plocha č.P/Z-V1</t>
  </si>
  <si>
    <t>Celkem P/Z-V1</t>
  </si>
  <si>
    <r>
      <t>Z toho ZPF: 1617 m</t>
    </r>
    <r>
      <rPr>
        <vertAlign val="superscript"/>
        <sz val="10"/>
        <rFont val="Arial"/>
        <family val="2"/>
      </rPr>
      <t>2</t>
    </r>
  </si>
  <si>
    <t>Celkem D1 - Útvina</t>
  </si>
  <si>
    <t>Celkem D1 - Chylice</t>
  </si>
  <si>
    <t>Celkem D1 - Svinov</t>
  </si>
  <si>
    <t>Katastr.úz.: Chylice u Útviny</t>
  </si>
  <si>
    <t>Katastr.úz.: Svinov u Toužimi</t>
  </si>
  <si>
    <t>Celkem D1</t>
  </si>
  <si>
    <t>Poznámka: Část Plochy Ú/Z-D3 byla řešena v ÚPN SÚ.</t>
  </si>
  <si>
    <t>Katastr.úz.: Sedlo u Toužimi</t>
  </si>
  <si>
    <t xml:space="preserve">Z toho dříve </t>
  </si>
  <si>
    <t>schválená ZPF (ha)</t>
  </si>
  <si>
    <t>8.34.04 - II.</t>
  </si>
  <si>
    <t>8.34.21 - I.</t>
  </si>
  <si>
    <t>8.34.01 - I.</t>
  </si>
  <si>
    <t>8.34.44 - V.</t>
  </si>
  <si>
    <t>8.58.00 - II.</t>
  </si>
  <si>
    <t>8.34.24 - III.</t>
  </si>
  <si>
    <t>8.34.34 - III.</t>
  </si>
  <si>
    <t>8.34.54 - V.</t>
  </si>
  <si>
    <t>8.34.41 - IV.</t>
  </si>
  <si>
    <t>8.64.11 - III.</t>
  </si>
  <si>
    <t>8.34.31 - II.</t>
  </si>
  <si>
    <t>8.68.11 - V.</t>
  </si>
  <si>
    <t>8.34.51 - IV.</t>
  </si>
  <si>
    <t>8.40.77 - V.</t>
  </si>
  <si>
    <t>8.35.01 - I.</t>
  </si>
  <si>
    <t>8.35.04 - II.</t>
  </si>
  <si>
    <t>8.67.01 - V.</t>
  </si>
  <si>
    <t>u Útviny</t>
  </si>
  <si>
    <t>u Toužimi</t>
  </si>
  <si>
    <t>0,4924</t>
  </si>
  <si>
    <t>Ú/Z-B3</t>
  </si>
  <si>
    <t>Ú/P-B1</t>
  </si>
  <si>
    <t>Celkem Ú/P-B1</t>
  </si>
  <si>
    <t>8.35.21 - I.</t>
  </si>
  <si>
    <t>ČCH/Z-B2</t>
  </si>
  <si>
    <t>8.35.24 - V.</t>
  </si>
  <si>
    <t>8.50.01 - III.</t>
  </si>
  <si>
    <t>Ú/Z-P6</t>
  </si>
  <si>
    <t>CelkemÚ/Z-S1</t>
  </si>
  <si>
    <t>ČCH/P-S1</t>
  </si>
  <si>
    <t>1984</t>
  </si>
  <si>
    <t>5747</t>
  </si>
  <si>
    <t>7731</t>
  </si>
  <si>
    <t>P/Z-V1</t>
  </si>
  <si>
    <t>8.35.31 - II.</t>
  </si>
  <si>
    <t>Celkem D1-Útvina</t>
  </si>
  <si>
    <t>Celkem D1- Chylice</t>
  </si>
  <si>
    <t>Celkem D1-Svinov</t>
  </si>
  <si>
    <t>0,0631</t>
  </si>
  <si>
    <t>0,1617</t>
  </si>
  <si>
    <t>0,2582</t>
  </si>
  <si>
    <t>0,0699</t>
  </si>
  <si>
    <t>0,4199</t>
  </si>
  <si>
    <t>pro smíšené výrobní</t>
  </si>
  <si>
    <t>Z toho dříve schválené ZPF</t>
  </si>
  <si>
    <t>Rozvojová plocha CH/Z-V2</t>
  </si>
  <si>
    <t>408/3</t>
  </si>
  <si>
    <t>408/4</t>
  </si>
  <si>
    <t>408/1</t>
  </si>
  <si>
    <t>Celkem CH/Z-V2</t>
  </si>
  <si>
    <t>CH/Z-V2</t>
  </si>
  <si>
    <t>Areál VZ</t>
  </si>
  <si>
    <t>Se/Z-V1</t>
  </si>
  <si>
    <t>Poznámka: Plocha Ú/P-B1 - přestavba zahrádkářské osady - zábor ZPF, řešeno v ÚPD</t>
  </si>
  <si>
    <t>0,6974</t>
  </si>
  <si>
    <t>1,1898</t>
  </si>
  <si>
    <t>M</t>
  </si>
  <si>
    <t>Str.č.4</t>
  </si>
  <si>
    <t>Str.č.5</t>
  </si>
  <si>
    <t>nadmístní zájem</t>
  </si>
  <si>
    <t>přestavba stáje</t>
  </si>
  <si>
    <t>Bilance předpokládaného odnětí ZPF pro realizaci urbanistického řešení podle jednotlivých lokalit - nadmístní zájmy - D1</t>
  </si>
  <si>
    <t>Celkem místní záj.</t>
  </si>
  <si>
    <t>Celkem ÚP</t>
  </si>
  <si>
    <t>Přehled navrhovaného odnětí půdy ze ZPF podle druhu pozemků (kultur) náležejících do ZPF - místní zájmy</t>
  </si>
  <si>
    <t>Přehled navrhovaného odnětí půdy ze ZPF podle funkčního využití lokalit - místní zájmy</t>
  </si>
  <si>
    <t>Přehled navrhovaného odnětí půdy ze ZPF podle druhu pozemků (kultur) náležejících do ZPF - nadmístní zájmy</t>
  </si>
  <si>
    <t>Přehled navrhovaného odnětí půdy ze ZPF podle funkčního využití lokalit - nadmístní zájmy</t>
  </si>
  <si>
    <t>celkem nadmístní zájmy</t>
  </si>
  <si>
    <t>celkem místní zájmy</t>
  </si>
  <si>
    <t>celkem ÚP</t>
  </si>
  <si>
    <t>Rozvojová plocha č. Ú/Z-P5</t>
  </si>
  <si>
    <t>1824/19</t>
  </si>
  <si>
    <t>2066/5</t>
  </si>
  <si>
    <t>2066/10</t>
  </si>
  <si>
    <t>2149/15</t>
  </si>
  <si>
    <t>2066/6</t>
  </si>
  <si>
    <t>2149/11</t>
  </si>
  <si>
    <t>2149/10</t>
  </si>
  <si>
    <t>2149/1</t>
  </si>
  <si>
    <t>2149/16</t>
  </si>
  <si>
    <t>2149/2</t>
  </si>
  <si>
    <t>2066/9</t>
  </si>
  <si>
    <t>2066/2</t>
  </si>
  <si>
    <t>2066/1</t>
  </si>
  <si>
    <t>2149/3</t>
  </si>
  <si>
    <t>2166/5</t>
  </si>
  <si>
    <t>1474</t>
  </si>
  <si>
    <t>764</t>
  </si>
  <si>
    <t>944</t>
  </si>
  <si>
    <t>422</t>
  </si>
  <si>
    <t>803</t>
  </si>
  <si>
    <t>3881</t>
  </si>
  <si>
    <t>216</t>
  </si>
  <si>
    <t>233</t>
  </si>
  <si>
    <t>2766</t>
  </si>
  <si>
    <t>2920</t>
  </si>
  <si>
    <t>594</t>
  </si>
  <si>
    <t>438</t>
  </si>
  <si>
    <t>89</t>
  </si>
  <si>
    <t>111</t>
  </si>
  <si>
    <t>227</t>
  </si>
  <si>
    <t>485</t>
  </si>
  <si>
    <t>2362</t>
  </si>
  <si>
    <t>388</t>
  </si>
  <si>
    <t>995</t>
  </si>
  <si>
    <t>648</t>
  </si>
  <si>
    <t>2212</t>
  </si>
  <si>
    <t>30</t>
  </si>
  <si>
    <t>Celkem U/Z-P5</t>
  </si>
  <si>
    <t>Rozvojová plocha č.Ú/Z-P7</t>
  </si>
  <si>
    <t>2208</t>
  </si>
  <si>
    <t>2206/3</t>
  </si>
  <si>
    <t>187</t>
  </si>
  <si>
    <t>1880</t>
  </si>
  <si>
    <t>1640</t>
  </si>
  <si>
    <t>541</t>
  </si>
  <si>
    <t>1152</t>
  </si>
  <si>
    <t>147</t>
  </si>
  <si>
    <t>1572</t>
  </si>
  <si>
    <t>Celkem Ú/Z-P7</t>
  </si>
  <si>
    <t>3725</t>
  </si>
  <si>
    <t>868</t>
  </si>
  <si>
    <t>4593</t>
  </si>
  <si>
    <t>Rozvojová plocha č. Ú/Z-P7</t>
  </si>
  <si>
    <t>Celkem Ú/Z-P5</t>
  </si>
  <si>
    <t>Ú/Z-P7</t>
  </si>
  <si>
    <t>8.50.01-III.</t>
  </si>
  <si>
    <t>8.34.34 - IV.</t>
  </si>
  <si>
    <t>Plochy smíšené obytné - pokračování</t>
  </si>
  <si>
    <t>Celkem B</t>
  </si>
  <si>
    <t>250 036</t>
  </si>
  <si>
    <t xml:space="preserve">138 727 </t>
  </si>
  <si>
    <t>388 763</t>
  </si>
  <si>
    <t>221 535</t>
  </si>
  <si>
    <t>28 501</t>
  </si>
  <si>
    <t>8.50.04 - IV.</t>
  </si>
  <si>
    <t>8.50.11 - III.</t>
  </si>
  <si>
    <t>8.35.24 - III.</t>
  </si>
  <si>
    <t>Strana č.5</t>
  </si>
  <si>
    <t>Strana č. 16</t>
  </si>
  <si>
    <t>Strana č.17</t>
  </si>
  <si>
    <t>Strana č. 18</t>
  </si>
  <si>
    <t>nadmístní zájmy</t>
  </si>
  <si>
    <t>Celkem veř.prostr.</t>
  </si>
  <si>
    <t xml:space="preserve">Poznámka: Plocha ČCH/P-S1 - přestavbová plocha </t>
  </si>
  <si>
    <t>Rozvojová plocha č.ČCH/Z-B3</t>
  </si>
  <si>
    <t>20/1</t>
  </si>
  <si>
    <t>Celkem ČCH/Z-B3</t>
  </si>
  <si>
    <t>ČCH/Z-B3</t>
  </si>
  <si>
    <t>Rozvojová plocha č. ČCH/Z-B1, ČCH/Z-B2, ČCH/Z-B3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</si>
</sst>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0"/>
    </font>
    <font>
      <b/>
      <vertAlign val="superscript"/>
      <sz val="10"/>
      <name val="Arial CE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584">
    <xf numFmtId="0" fontId="0" fillId="0" borderId="0" xfId="0" applyAlignment="1">
      <alignment/>
    </xf>
    <xf numFmtId="0" fontId="1" fillId="0" borderId="0" xfId="47" applyFont="1">
      <alignment/>
      <protection/>
    </xf>
    <xf numFmtId="0" fontId="1" fillId="0" borderId="10" xfId="47" applyFont="1" applyBorder="1" applyAlignment="1">
      <alignment horizontal="center"/>
      <protection/>
    </xf>
    <xf numFmtId="0" fontId="1" fillId="0" borderId="11" xfId="47" applyFont="1" applyBorder="1" applyAlignment="1">
      <alignment horizontal="center"/>
      <protection/>
    </xf>
    <xf numFmtId="0" fontId="1" fillId="0" borderId="12" xfId="47" applyFont="1" applyBorder="1">
      <alignment/>
      <protection/>
    </xf>
    <xf numFmtId="0" fontId="1" fillId="0" borderId="13" xfId="47" applyFont="1" applyBorder="1">
      <alignment/>
      <protection/>
    </xf>
    <xf numFmtId="0" fontId="1" fillId="0" borderId="14" xfId="47" applyFont="1" applyBorder="1">
      <alignment/>
      <protection/>
    </xf>
    <xf numFmtId="0" fontId="1" fillId="0" borderId="15" xfId="47" applyFont="1" applyBorder="1">
      <alignment/>
      <protection/>
    </xf>
    <xf numFmtId="0" fontId="1" fillId="0" borderId="16" xfId="47" applyFont="1" applyBorder="1">
      <alignment/>
      <protection/>
    </xf>
    <xf numFmtId="0" fontId="1" fillId="0" borderId="17" xfId="47" applyFont="1" applyBorder="1">
      <alignment/>
      <protection/>
    </xf>
    <xf numFmtId="49" fontId="0" fillId="0" borderId="18" xfId="46" applyNumberFormat="1" applyFont="1" applyFill="1" applyBorder="1" applyAlignment="1">
      <alignment horizontal="center"/>
      <protection/>
    </xf>
    <xf numFmtId="3" fontId="0" fillId="0" borderId="18" xfId="46" applyNumberFormat="1" applyFont="1" applyFill="1" applyBorder="1" applyAlignment="1">
      <alignment horizontal="center"/>
      <protection/>
    </xf>
    <xf numFmtId="0" fontId="2" fillId="0" borderId="18" xfId="47" applyFont="1" applyFill="1" applyBorder="1" applyAlignment="1">
      <alignment horizontal="center"/>
      <protection/>
    </xf>
    <xf numFmtId="49" fontId="0" fillId="0" borderId="19" xfId="46" applyNumberFormat="1" applyFill="1" applyBorder="1" applyAlignment="1">
      <alignment horizontal="center"/>
      <protection/>
    </xf>
    <xf numFmtId="49" fontId="0" fillId="0" borderId="19" xfId="46" applyNumberFormat="1" applyFont="1" applyFill="1" applyBorder="1" applyAlignment="1">
      <alignment horizontal="center"/>
      <protection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9" fontId="0" fillId="0" borderId="23" xfId="46" applyNumberFormat="1" applyFont="1" applyFill="1" applyBorder="1" applyAlignment="1">
      <alignment horizontal="center"/>
      <protection/>
    </xf>
    <xf numFmtId="0" fontId="0" fillId="0" borderId="23" xfId="0" applyBorder="1" applyAlignment="1">
      <alignment horizontal="center"/>
    </xf>
    <xf numFmtId="3" fontId="0" fillId="0" borderId="23" xfId="46" applyNumberFormat="1" applyFont="1" applyFill="1" applyBorder="1" applyAlignment="1">
      <alignment horizontal="center"/>
      <protection/>
    </xf>
    <xf numFmtId="0" fontId="0" fillId="0" borderId="24" xfId="0" applyBorder="1" applyAlignment="1">
      <alignment horizontal="center"/>
    </xf>
    <xf numFmtId="49" fontId="0" fillId="0" borderId="25" xfId="46" applyNumberFormat="1" applyFont="1" applyFill="1" applyBorder="1" applyAlignment="1">
      <alignment horizontal="center"/>
      <protection/>
    </xf>
    <xf numFmtId="3" fontId="0" fillId="0" borderId="25" xfId="46" applyNumberFormat="1" applyFont="1" applyFill="1" applyBorder="1" applyAlignment="1">
      <alignment horizontal="center"/>
      <protection/>
    </xf>
    <xf numFmtId="0" fontId="0" fillId="0" borderId="25" xfId="0" applyBorder="1" applyAlignment="1">
      <alignment horizontal="center"/>
    </xf>
    <xf numFmtId="49" fontId="0" fillId="0" borderId="26" xfId="46" applyNumberFormat="1" applyFill="1" applyBorder="1" applyAlignment="1">
      <alignment horizontal="center"/>
      <protection/>
    </xf>
    <xf numFmtId="49" fontId="0" fillId="0" borderId="27" xfId="46" applyNumberFormat="1" applyFont="1" applyFill="1" applyBorder="1" applyAlignment="1">
      <alignment horizontal="center"/>
      <protection/>
    </xf>
    <xf numFmtId="0" fontId="0" fillId="0" borderId="27" xfId="0" applyBorder="1" applyAlignment="1">
      <alignment horizontal="center"/>
    </xf>
    <xf numFmtId="49" fontId="0" fillId="0" borderId="28" xfId="46" applyNumberFormat="1" applyFont="1" applyFill="1" applyBorder="1" applyAlignment="1">
      <alignment horizontal="center"/>
      <protection/>
    </xf>
    <xf numFmtId="49" fontId="0" fillId="0" borderId="29" xfId="46" applyNumberFormat="1" applyFont="1" applyFill="1" applyBorder="1" applyAlignment="1">
      <alignment horizontal="center"/>
      <protection/>
    </xf>
    <xf numFmtId="0" fontId="0" fillId="0" borderId="29" xfId="0" applyBorder="1" applyAlignment="1">
      <alignment horizontal="center"/>
    </xf>
    <xf numFmtId="49" fontId="0" fillId="0" borderId="26" xfId="46" applyNumberFormat="1" applyFont="1" applyFill="1" applyBorder="1" applyAlignment="1">
      <alignment horizontal="center"/>
      <protection/>
    </xf>
    <xf numFmtId="0" fontId="0" fillId="0" borderId="18" xfId="0" applyBorder="1" applyAlignment="1">
      <alignment/>
    </xf>
    <xf numFmtId="0" fontId="0" fillId="0" borderId="30" xfId="0" applyFont="1" applyBorder="1" applyAlignment="1">
      <alignment horizontal="left"/>
    </xf>
    <xf numFmtId="0" fontId="4" fillId="0" borderId="31" xfId="0" applyFont="1" applyBorder="1" applyAlignment="1">
      <alignment horizontal="center"/>
    </xf>
    <xf numFmtId="3" fontId="0" fillId="0" borderId="31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0" fillId="0" borderId="34" xfId="0" applyBorder="1" applyAlignment="1">
      <alignment horizontal="center"/>
    </xf>
    <xf numFmtId="3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46" applyNumberFormat="1" applyFont="1" applyFill="1" applyBorder="1" applyAlignment="1">
      <alignment horizontal="center"/>
      <protection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24" borderId="18" xfId="0" applyFill="1" applyBorder="1" applyAlignment="1">
      <alignment horizontal="center"/>
    </xf>
    <xf numFmtId="3" fontId="0" fillId="24" borderId="18" xfId="46" applyNumberFormat="1" applyFont="1" applyFill="1" applyBorder="1" applyAlignment="1">
      <alignment horizontal="center"/>
      <protection/>
    </xf>
    <xf numFmtId="49" fontId="0" fillId="24" borderId="18" xfId="46" applyNumberFormat="1" applyFont="1" applyFill="1" applyBorder="1" applyAlignment="1">
      <alignment horizontal="center"/>
      <protection/>
    </xf>
    <xf numFmtId="49" fontId="0" fillId="24" borderId="19" xfId="46" applyNumberFormat="1" applyFill="1" applyBorder="1" applyAlignment="1">
      <alignment horizontal="center"/>
      <protection/>
    </xf>
    <xf numFmtId="0" fontId="0" fillId="0" borderId="30" xfId="0" applyFont="1" applyBorder="1" applyAlignment="1">
      <alignment horizontal="center"/>
    </xf>
    <xf numFmtId="0" fontId="0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center"/>
    </xf>
    <xf numFmtId="3" fontId="0" fillId="0" borderId="31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24" borderId="20" xfId="0" applyFont="1" applyFill="1" applyBorder="1" applyAlignment="1">
      <alignment horizontal="left"/>
    </xf>
    <xf numFmtId="0" fontId="4" fillId="24" borderId="18" xfId="0" applyFont="1" applyFill="1" applyBorder="1" applyAlignment="1">
      <alignment horizontal="center"/>
    </xf>
    <xf numFmtId="3" fontId="0" fillId="24" borderId="18" xfId="0" applyNumberFormat="1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49" fontId="0" fillId="0" borderId="22" xfId="46" applyNumberFormat="1" applyFont="1" applyFill="1" applyBorder="1" applyAlignment="1">
      <alignment horizontal="center"/>
      <protection/>
    </xf>
    <xf numFmtId="3" fontId="0" fillId="0" borderId="22" xfId="46" applyNumberFormat="1" applyFont="1" applyFill="1" applyBorder="1" applyAlignment="1">
      <alignment horizontal="center"/>
      <protection/>
    </xf>
    <xf numFmtId="0" fontId="0" fillId="0" borderId="25" xfId="0" applyBorder="1" applyAlignment="1">
      <alignment/>
    </xf>
    <xf numFmtId="0" fontId="0" fillId="0" borderId="36" xfId="0" applyFont="1" applyBorder="1" applyAlignment="1">
      <alignment horizontal="left"/>
    </xf>
    <xf numFmtId="3" fontId="0" fillId="0" borderId="29" xfId="0" applyNumberFormat="1" applyBorder="1" applyAlignment="1">
      <alignment horizontal="center"/>
    </xf>
    <xf numFmtId="3" fontId="0" fillId="0" borderId="0" xfId="46" applyNumberFormat="1" applyFont="1" applyFill="1" applyBorder="1" applyAlignment="1">
      <alignment horizontal="center"/>
      <protection/>
    </xf>
    <xf numFmtId="49" fontId="0" fillId="0" borderId="0" xfId="46" applyNumberFormat="1" applyFill="1" applyBorder="1" applyAlignment="1">
      <alignment horizontal="center"/>
      <protection/>
    </xf>
    <xf numFmtId="0" fontId="0" fillId="0" borderId="37" xfId="0" applyBorder="1" applyAlignment="1">
      <alignment horizontal="center"/>
    </xf>
    <xf numFmtId="49" fontId="0" fillId="0" borderId="38" xfId="46" applyNumberFormat="1" applyFill="1" applyBorder="1" applyAlignment="1">
      <alignment horizontal="center"/>
      <protection/>
    </xf>
    <xf numFmtId="49" fontId="0" fillId="24" borderId="23" xfId="46" applyNumberFormat="1" applyFont="1" applyFill="1" applyBorder="1" applyAlignment="1">
      <alignment horizontal="center"/>
      <protection/>
    </xf>
    <xf numFmtId="49" fontId="0" fillId="24" borderId="38" xfId="46" applyNumberFormat="1" applyFill="1" applyBorder="1" applyAlignment="1">
      <alignment horizontal="center"/>
      <protection/>
    </xf>
    <xf numFmtId="0" fontId="0" fillId="0" borderId="0" xfId="0" applyFont="1" applyBorder="1" applyAlignment="1">
      <alignment horizontal="left"/>
    </xf>
    <xf numFmtId="0" fontId="1" fillId="0" borderId="0" xfId="47" applyFont="1" applyBorder="1">
      <alignment/>
      <protection/>
    </xf>
    <xf numFmtId="0" fontId="0" fillId="24" borderId="33" xfId="0" applyFont="1" applyFill="1" applyBorder="1" applyAlignment="1">
      <alignment horizontal="left"/>
    </xf>
    <xf numFmtId="0" fontId="0" fillId="24" borderId="34" xfId="0" applyFill="1" applyBorder="1" applyAlignment="1">
      <alignment horizontal="center"/>
    </xf>
    <xf numFmtId="3" fontId="0" fillId="24" borderId="34" xfId="0" applyNumberFormat="1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48">
      <alignment/>
      <protection/>
    </xf>
    <xf numFmtId="0" fontId="4" fillId="0" borderId="0" xfId="48" applyFont="1" applyAlignment="1">
      <alignment horizontal="right"/>
      <protection/>
    </xf>
    <xf numFmtId="0" fontId="0" fillId="0" borderId="18" xfId="48" applyBorder="1" applyAlignment="1">
      <alignment horizontal="center"/>
      <protection/>
    </xf>
    <xf numFmtId="0" fontId="0" fillId="0" borderId="19" xfId="48" applyBorder="1" applyAlignment="1">
      <alignment horizontal="center"/>
      <protection/>
    </xf>
    <xf numFmtId="3" fontId="0" fillId="0" borderId="18" xfId="48" applyNumberFormat="1" applyFont="1" applyBorder="1" applyAlignment="1">
      <alignment horizontal="center"/>
      <protection/>
    </xf>
    <xf numFmtId="3" fontId="0" fillId="0" borderId="18" xfId="48" applyNumberFormat="1" applyBorder="1" applyAlignment="1">
      <alignment horizontal="center"/>
      <protection/>
    </xf>
    <xf numFmtId="3" fontId="0" fillId="0" borderId="19" xfId="48" applyNumberFormat="1" applyFont="1" applyBorder="1" applyAlignment="1">
      <alignment horizontal="center"/>
      <protection/>
    </xf>
    <xf numFmtId="3" fontId="0" fillId="0" borderId="19" xfId="48" applyNumberFormat="1" applyBorder="1" applyAlignment="1">
      <alignment horizontal="center"/>
      <protection/>
    </xf>
    <xf numFmtId="3" fontId="4" fillId="0" borderId="27" xfId="48" applyNumberFormat="1" applyFont="1" applyBorder="1" applyAlignment="1">
      <alignment horizontal="center"/>
      <protection/>
    </xf>
    <xf numFmtId="3" fontId="4" fillId="0" borderId="28" xfId="48" applyNumberFormat="1" applyFont="1" applyBorder="1" applyAlignment="1">
      <alignment horizontal="center"/>
      <protection/>
    </xf>
    <xf numFmtId="0" fontId="0" fillId="0" borderId="31" xfId="48" applyBorder="1" applyAlignment="1">
      <alignment horizontal="left"/>
      <protection/>
    </xf>
    <xf numFmtId="0" fontId="0" fillId="0" borderId="41" xfId="48" applyBorder="1" applyAlignment="1">
      <alignment horizontal="left"/>
      <protection/>
    </xf>
    <xf numFmtId="0" fontId="0" fillId="0" borderId="30" xfId="48" applyFont="1" applyBorder="1" applyAlignment="1">
      <alignment horizontal="left"/>
      <protection/>
    </xf>
    <xf numFmtId="0" fontId="5" fillId="0" borderId="0" xfId="49" applyFont="1">
      <alignment/>
      <protection/>
    </xf>
    <xf numFmtId="0" fontId="0" fillId="0" borderId="0" xfId="49">
      <alignment/>
      <protection/>
    </xf>
    <xf numFmtId="0" fontId="4" fillId="0" borderId="0" xfId="49" applyFont="1" applyAlignment="1">
      <alignment horizontal="right"/>
      <protection/>
    </xf>
    <xf numFmtId="0" fontId="4" fillId="0" borderId="10" xfId="49" applyFont="1" applyBorder="1" applyAlignment="1">
      <alignment horizontal="center"/>
      <protection/>
    </xf>
    <xf numFmtId="0" fontId="4" fillId="0" borderId="11" xfId="49" applyFont="1" applyBorder="1" applyAlignment="1">
      <alignment horizontal="center"/>
      <protection/>
    </xf>
    <xf numFmtId="0" fontId="4" fillId="0" borderId="42" xfId="49" applyFont="1" applyBorder="1" applyAlignment="1">
      <alignment horizontal="center"/>
      <protection/>
    </xf>
    <xf numFmtId="0" fontId="0" fillId="0" borderId="12" xfId="49" applyBorder="1">
      <alignment/>
      <protection/>
    </xf>
    <xf numFmtId="0" fontId="0" fillId="0" borderId="13" xfId="49" applyBorder="1">
      <alignment/>
      <protection/>
    </xf>
    <xf numFmtId="0" fontId="0" fillId="0" borderId="14" xfId="49" applyBorder="1">
      <alignment/>
      <protection/>
    </xf>
    <xf numFmtId="0" fontId="4" fillId="0" borderId="12" xfId="49" applyFont="1" applyBorder="1">
      <alignment/>
      <protection/>
    </xf>
    <xf numFmtId="49" fontId="0" fillId="0" borderId="39" xfId="49" applyNumberFormat="1" applyFont="1" applyBorder="1" applyAlignment="1">
      <alignment horizontal="center"/>
      <protection/>
    </xf>
    <xf numFmtId="49" fontId="0" fillId="0" borderId="40" xfId="49" applyNumberFormat="1" applyFont="1" applyBorder="1" applyAlignment="1">
      <alignment horizontal="center"/>
      <protection/>
    </xf>
    <xf numFmtId="49" fontId="0" fillId="0" borderId="40" xfId="49" applyNumberFormat="1" applyBorder="1" applyAlignment="1">
      <alignment horizontal="center"/>
      <protection/>
    </xf>
    <xf numFmtId="3" fontId="0" fillId="0" borderId="40" xfId="49" applyNumberFormat="1" applyFont="1" applyBorder="1" applyAlignment="1">
      <alignment horizontal="center"/>
      <protection/>
    </xf>
    <xf numFmtId="49" fontId="0" fillId="0" borderId="36" xfId="49" applyNumberFormat="1" applyFont="1" applyFill="1" applyBorder="1" applyAlignment="1">
      <alignment horizontal="center"/>
      <protection/>
    </xf>
    <xf numFmtId="49" fontId="0" fillId="0" borderId="29" xfId="49" applyNumberFormat="1" applyFont="1" applyFill="1" applyBorder="1" applyAlignment="1">
      <alignment horizontal="center"/>
      <protection/>
    </xf>
    <xf numFmtId="49" fontId="0" fillId="0" borderId="18" xfId="49" applyNumberFormat="1" applyFont="1" applyFill="1" applyBorder="1" applyAlignment="1">
      <alignment horizontal="center"/>
      <protection/>
    </xf>
    <xf numFmtId="49" fontId="0" fillId="0" borderId="23" xfId="49" applyNumberFormat="1" applyFont="1" applyFill="1" applyBorder="1" applyAlignment="1">
      <alignment horizontal="center"/>
      <protection/>
    </xf>
    <xf numFmtId="3" fontId="0" fillId="0" borderId="18" xfId="49" applyNumberFormat="1" applyFont="1" applyFill="1" applyBorder="1" applyAlignment="1">
      <alignment horizontal="center"/>
      <protection/>
    </xf>
    <xf numFmtId="49" fontId="0" fillId="0" borderId="43" xfId="49" applyNumberFormat="1" applyFont="1" applyFill="1" applyBorder="1" applyAlignment="1">
      <alignment horizontal="center"/>
      <protection/>
    </xf>
    <xf numFmtId="49" fontId="0" fillId="0" borderId="37" xfId="49" applyNumberFormat="1" applyFont="1" applyFill="1" applyBorder="1" applyAlignment="1">
      <alignment horizontal="center"/>
      <protection/>
    </xf>
    <xf numFmtId="49" fontId="0" fillId="0" borderId="38" xfId="49" applyNumberFormat="1" applyFont="1" applyFill="1" applyBorder="1" applyAlignment="1">
      <alignment horizontal="center"/>
      <protection/>
    </xf>
    <xf numFmtId="49" fontId="0" fillId="0" borderId="44" xfId="49" applyNumberFormat="1" applyFont="1" applyFill="1" applyBorder="1" applyAlignment="1">
      <alignment horizontal="left"/>
      <protection/>
    </xf>
    <xf numFmtId="49" fontId="0" fillId="0" borderId="45" xfId="49" applyNumberFormat="1" applyFont="1" applyFill="1" applyBorder="1" applyAlignment="1">
      <alignment horizontal="center"/>
      <protection/>
    </xf>
    <xf numFmtId="49" fontId="0" fillId="0" borderId="46" xfId="49" applyNumberFormat="1" applyFont="1" applyFill="1" applyBorder="1" applyAlignment="1">
      <alignment horizontal="center"/>
      <protection/>
    </xf>
    <xf numFmtId="49" fontId="0" fillId="0" borderId="20" xfId="49" applyNumberFormat="1" applyFont="1" applyFill="1" applyBorder="1" applyAlignment="1">
      <alignment horizontal="left"/>
      <protection/>
    </xf>
    <xf numFmtId="3" fontId="0" fillId="0" borderId="19" xfId="49" applyNumberFormat="1" applyFont="1" applyFill="1" applyBorder="1" applyAlignment="1">
      <alignment horizontal="center"/>
      <protection/>
    </xf>
    <xf numFmtId="49" fontId="0" fillId="0" borderId="20" xfId="49" applyNumberFormat="1" applyFont="1" applyBorder="1" applyAlignment="1">
      <alignment horizontal="center"/>
      <protection/>
    </xf>
    <xf numFmtId="49" fontId="0" fillId="0" borderId="18" xfId="49" applyNumberFormat="1" applyFont="1" applyBorder="1" applyAlignment="1">
      <alignment horizontal="center"/>
      <protection/>
    </xf>
    <xf numFmtId="3" fontId="0" fillId="0" borderId="18" xfId="49" applyNumberFormat="1" applyFont="1" applyBorder="1" applyAlignment="1">
      <alignment horizontal="center"/>
      <protection/>
    </xf>
    <xf numFmtId="49" fontId="0" fillId="0" borderId="19" xfId="49" applyNumberFormat="1" applyBorder="1" applyAlignment="1">
      <alignment horizontal="center"/>
      <protection/>
    </xf>
    <xf numFmtId="49" fontId="0" fillId="0" borderId="21" xfId="49" applyNumberFormat="1" applyFont="1" applyBorder="1" applyAlignment="1">
      <alignment horizontal="center"/>
      <protection/>
    </xf>
    <xf numFmtId="49" fontId="0" fillId="0" borderId="22" xfId="49" applyNumberFormat="1" applyFont="1" applyBorder="1" applyAlignment="1">
      <alignment horizontal="center"/>
      <protection/>
    </xf>
    <xf numFmtId="49" fontId="0" fillId="0" borderId="18" xfId="49" applyNumberFormat="1" applyBorder="1" applyAlignment="1">
      <alignment horizontal="center"/>
      <protection/>
    </xf>
    <xf numFmtId="49" fontId="0" fillId="0" borderId="37" xfId="49" applyNumberFormat="1" applyFont="1" applyBorder="1" applyAlignment="1">
      <alignment horizontal="center"/>
      <protection/>
    </xf>
    <xf numFmtId="49" fontId="0" fillId="0" borderId="23" xfId="49" applyNumberFormat="1" applyFont="1" applyBorder="1" applyAlignment="1">
      <alignment horizontal="center"/>
      <protection/>
    </xf>
    <xf numFmtId="49" fontId="0" fillId="0" borderId="30" xfId="49" applyNumberFormat="1" applyFont="1" applyFill="1" applyBorder="1" applyAlignment="1">
      <alignment horizontal="left"/>
      <protection/>
    </xf>
    <xf numFmtId="49" fontId="0" fillId="0" borderId="31" xfId="49" applyNumberFormat="1" applyFont="1" applyFill="1" applyBorder="1" applyAlignment="1">
      <alignment horizontal="center"/>
      <protection/>
    </xf>
    <xf numFmtId="49" fontId="0" fillId="0" borderId="32" xfId="49" applyNumberFormat="1" applyFont="1" applyFill="1" applyBorder="1" applyAlignment="1">
      <alignment horizontal="center"/>
      <protection/>
    </xf>
    <xf numFmtId="49" fontId="0" fillId="0" borderId="47" xfId="49" applyNumberFormat="1" applyFont="1" applyFill="1" applyBorder="1" applyAlignment="1">
      <alignment horizontal="left"/>
      <protection/>
    </xf>
    <xf numFmtId="49" fontId="0" fillId="0" borderId="48" xfId="49" applyNumberFormat="1" applyFont="1" applyFill="1" applyBorder="1" applyAlignment="1">
      <alignment horizontal="center"/>
      <protection/>
    </xf>
    <xf numFmtId="49" fontId="0" fillId="0" borderId="49" xfId="49" applyNumberFormat="1" applyFont="1" applyFill="1" applyBorder="1" applyAlignment="1">
      <alignment horizontal="center"/>
      <protection/>
    </xf>
    <xf numFmtId="49" fontId="4" fillId="0" borderId="50" xfId="49" applyNumberFormat="1" applyFont="1" applyFill="1" applyBorder="1" applyAlignment="1">
      <alignment horizontal="left"/>
      <protection/>
    </xf>
    <xf numFmtId="49" fontId="4" fillId="0" borderId="27" xfId="49" applyNumberFormat="1" applyFont="1" applyFill="1" applyBorder="1" applyAlignment="1">
      <alignment horizontal="center"/>
      <protection/>
    </xf>
    <xf numFmtId="3" fontId="4" fillId="0" borderId="27" xfId="49" applyNumberFormat="1" applyFont="1" applyFill="1" applyBorder="1" applyAlignment="1">
      <alignment horizontal="center"/>
      <protection/>
    </xf>
    <xf numFmtId="49" fontId="0" fillId="0" borderId="39" xfId="0" applyNumberFormat="1" applyFon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3" fontId="0" fillId="0" borderId="40" xfId="0" applyNumberFormat="1" applyFont="1" applyFill="1" applyBorder="1" applyAlignment="1">
      <alignment horizontal="center"/>
    </xf>
    <xf numFmtId="49" fontId="0" fillId="0" borderId="40" xfId="0" applyNumberForma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49" fontId="0" fillId="0" borderId="51" xfId="0" applyNumberForma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30" xfId="0" applyNumberFormat="1" applyFill="1" applyBorder="1" applyAlignment="1">
      <alignment horizontal="center"/>
    </xf>
    <xf numFmtId="49" fontId="0" fillId="0" borderId="31" xfId="0" applyNumberFormat="1" applyFill="1" applyBorder="1" applyAlignment="1">
      <alignment horizontal="center"/>
    </xf>
    <xf numFmtId="49" fontId="0" fillId="0" borderId="32" xfId="0" applyNumberFormat="1" applyFill="1" applyBorder="1" applyAlignment="1">
      <alignment horizontal="center"/>
    </xf>
    <xf numFmtId="49" fontId="0" fillId="0" borderId="50" xfId="0" applyNumberFormat="1" applyFill="1" applyBorder="1" applyAlignment="1">
      <alignment horizontal="left"/>
    </xf>
    <xf numFmtId="49" fontId="0" fillId="0" borderId="27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16" fontId="0" fillId="0" borderId="0" xfId="0" applyNumberFormat="1" applyAlignment="1">
      <alignment/>
    </xf>
    <xf numFmtId="49" fontId="0" fillId="0" borderId="24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9" fontId="0" fillId="0" borderId="38" xfId="46" applyNumberFormat="1" applyFont="1" applyFill="1" applyBorder="1" applyAlignment="1">
      <alignment horizontal="center"/>
      <protection/>
    </xf>
    <xf numFmtId="17" fontId="0" fillId="0" borderId="18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49" fontId="0" fillId="24" borderId="19" xfId="46" applyNumberFormat="1" applyFont="1" applyFill="1" applyBorder="1" applyAlignment="1">
      <alignment horizontal="center"/>
      <protection/>
    </xf>
    <xf numFmtId="49" fontId="0" fillId="24" borderId="38" xfId="46" applyNumberFormat="1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3" fontId="0" fillId="0" borderId="22" xfId="49" applyNumberFormat="1" applyFont="1" applyFill="1" applyBorder="1" applyAlignment="1">
      <alignment horizontal="center"/>
      <protection/>
    </xf>
    <xf numFmtId="49" fontId="0" fillId="0" borderId="22" xfId="49" applyNumberFormat="1" applyFont="1" applyFill="1" applyBorder="1" applyAlignment="1">
      <alignment horizontal="center"/>
      <protection/>
    </xf>
    <xf numFmtId="49" fontId="0" fillId="0" borderId="21" xfId="49" applyNumberFormat="1" applyFont="1" applyFill="1" applyBorder="1" applyAlignment="1">
      <alignment horizontal="left"/>
      <protection/>
    </xf>
    <xf numFmtId="49" fontId="0" fillId="0" borderId="22" xfId="49" applyNumberFormat="1" applyBorder="1" applyAlignment="1">
      <alignment horizontal="center"/>
      <protection/>
    </xf>
    <xf numFmtId="3" fontId="0" fillId="0" borderId="22" xfId="49" applyNumberFormat="1" applyFont="1" applyBorder="1" applyAlignment="1">
      <alignment horizontal="center"/>
      <protection/>
    </xf>
    <xf numFmtId="49" fontId="0" fillId="0" borderId="0" xfId="49" applyNumberFormat="1" applyFont="1" applyFill="1" applyBorder="1" applyAlignment="1">
      <alignment horizontal="center"/>
      <protection/>
    </xf>
    <xf numFmtId="3" fontId="0" fillId="0" borderId="0" xfId="49" applyNumberFormat="1" applyFont="1" applyFill="1" applyBorder="1" applyAlignment="1">
      <alignment horizontal="center"/>
      <protection/>
    </xf>
    <xf numFmtId="49" fontId="0" fillId="0" borderId="33" xfId="49" applyNumberFormat="1" applyFont="1" applyFill="1" applyBorder="1" applyAlignment="1">
      <alignment horizontal="center"/>
      <protection/>
    </xf>
    <xf numFmtId="49" fontId="0" fillId="0" borderId="34" xfId="49" applyNumberFormat="1" applyFont="1" applyFill="1" applyBorder="1" applyAlignment="1">
      <alignment horizontal="center"/>
      <protection/>
    </xf>
    <xf numFmtId="49" fontId="0" fillId="0" borderId="27" xfId="49" applyNumberFormat="1" applyFont="1" applyBorder="1" applyAlignment="1">
      <alignment horizontal="center"/>
      <protection/>
    </xf>
    <xf numFmtId="3" fontId="0" fillId="0" borderId="27" xfId="49" applyNumberFormat="1" applyFont="1" applyFill="1" applyBorder="1" applyAlignment="1">
      <alignment horizontal="center"/>
      <protection/>
    </xf>
    <xf numFmtId="49" fontId="0" fillId="0" borderId="23" xfId="49" applyNumberFormat="1" applyBorder="1" applyAlignment="1">
      <alignment horizontal="center"/>
      <protection/>
    </xf>
    <xf numFmtId="3" fontId="0" fillId="0" borderId="23" xfId="49" applyNumberFormat="1" applyFont="1" applyBorder="1" applyAlignment="1">
      <alignment horizontal="center"/>
      <protection/>
    </xf>
    <xf numFmtId="49" fontId="0" fillId="0" borderId="39" xfId="49" applyNumberFormat="1" applyFont="1" applyFill="1" applyBorder="1" applyAlignment="1">
      <alignment horizontal="center"/>
      <protection/>
    </xf>
    <xf numFmtId="49" fontId="0" fillId="0" borderId="40" xfId="49" applyNumberFormat="1" applyFont="1" applyFill="1" applyBorder="1" applyAlignment="1">
      <alignment horizontal="center"/>
      <protection/>
    </xf>
    <xf numFmtId="3" fontId="0" fillId="0" borderId="25" xfId="49" applyNumberFormat="1" applyFont="1" applyFill="1" applyBorder="1" applyAlignment="1">
      <alignment horizontal="center"/>
      <protection/>
    </xf>
    <xf numFmtId="0" fontId="4" fillId="0" borderId="52" xfId="49" applyFont="1" applyBorder="1" applyAlignment="1">
      <alignment horizontal="center"/>
      <protection/>
    </xf>
    <xf numFmtId="0" fontId="4" fillId="0" borderId="0" xfId="49" applyFont="1" applyBorder="1" applyAlignment="1">
      <alignment horizontal="center"/>
      <protection/>
    </xf>
    <xf numFmtId="0" fontId="4" fillId="0" borderId="13" xfId="49" applyFont="1" applyBorder="1" applyAlignment="1">
      <alignment horizontal="center"/>
      <protection/>
    </xf>
    <xf numFmtId="0" fontId="4" fillId="0" borderId="53" xfId="49" applyFont="1" applyBorder="1" applyAlignment="1">
      <alignment horizontal="center"/>
      <protection/>
    </xf>
    <xf numFmtId="49" fontId="0" fillId="0" borderId="30" xfId="49" applyNumberFormat="1" applyFont="1" applyBorder="1" applyAlignment="1">
      <alignment horizontal="center"/>
      <protection/>
    </xf>
    <xf numFmtId="49" fontId="0" fillId="0" borderId="31" xfId="49" applyNumberFormat="1" applyFont="1" applyBorder="1" applyAlignment="1">
      <alignment horizontal="center"/>
      <protection/>
    </xf>
    <xf numFmtId="3" fontId="0" fillId="0" borderId="31" xfId="49" applyNumberFormat="1" applyFont="1" applyBorder="1" applyAlignment="1">
      <alignment horizontal="center"/>
      <protection/>
    </xf>
    <xf numFmtId="49" fontId="0" fillId="0" borderId="32" xfId="49" applyNumberFormat="1" applyBorder="1" applyAlignment="1">
      <alignment horizontal="center"/>
      <protection/>
    </xf>
    <xf numFmtId="3" fontId="0" fillId="0" borderId="29" xfId="49" applyNumberFormat="1" applyFont="1" applyBorder="1" applyAlignment="1">
      <alignment horizontal="center"/>
      <protection/>
    </xf>
    <xf numFmtId="49" fontId="0" fillId="0" borderId="29" xfId="49" applyNumberFormat="1" applyFont="1" applyBorder="1" applyAlignment="1">
      <alignment horizontal="center"/>
      <protection/>
    </xf>
    <xf numFmtId="49" fontId="0" fillId="0" borderId="43" xfId="49" applyNumberFormat="1" applyBorder="1" applyAlignment="1">
      <alignment horizontal="center"/>
      <protection/>
    </xf>
    <xf numFmtId="3" fontId="0" fillId="0" borderId="29" xfId="49" applyNumberFormat="1" applyFont="1" applyFill="1" applyBorder="1" applyAlignment="1">
      <alignment horizontal="center"/>
      <protection/>
    </xf>
    <xf numFmtId="49" fontId="0" fillId="0" borderId="21" xfId="49" applyNumberFormat="1" applyFont="1" applyFill="1" applyBorder="1" applyAlignment="1">
      <alignment horizontal="center"/>
      <protection/>
    </xf>
    <xf numFmtId="49" fontId="0" fillId="0" borderId="36" xfId="49" applyNumberFormat="1" applyFont="1" applyBorder="1" applyAlignment="1">
      <alignment horizontal="center"/>
      <protection/>
    </xf>
    <xf numFmtId="49" fontId="0" fillId="0" borderId="29" xfId="49" applyNumberFormat="1" applyBorder="1" applyAlignment="1">
      <alignment horizontal="center"/>
      <protection/>
    </xf>
    <xf numFmtId="49" fontId="0" fillId="0" borderId="36" xfId="49" applyNumberFormat="1" applyFont="1" applyFill="1" applyBorder="1" applyAlignment="1">
      <alignment horizontal="left"/>
      <protection/>
    </xf>
    <xf numFmtId="0" fontId="0" fillId="0" borderId="44" xfId="0" applyFont="1" applyBorder="1" applyAlignment="1">
      <alignment horizontal="left"/>
    </xf>
    <xf numFmtId="0" fontId="4" fillId="0" borderId="45" xfId="0" applyFont="1" applyBorder="1" applyAlignment="1">
      <alignment horizontal="center"/>
    </xf>
    <xf numFmtId="3" fontId="0" fillId="0" borderId="45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50" xfId="0" applyFont="1" applyBorder="1" applyAlignment="1">
      <alignment horizontal="left"/>
    </xf>
    <xf numFmtId="3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18" xfId="49" applyNumberFormat="1" applyBorder="1" applyAlignment="1">
      <alignment horizontal="center"/>
      <protection/>
    </xf>
    <xf numFmtId="3" fontId="0" fillId="0" borderId="22" xfId="49" applyNumberFormat="1" applyBorder="1" applyAlignment="1">
      <alignment horizontal="center"/>
      <protection/>
    </xf>
    <xf numFmtId="49" fontId="0" fillId="0" borderId="0" xfId="0" applyNumberFormat="1" applyAlignment="1">
      <alignment/>
    </xf>
    <xf numFmtId="49" fontId="4" fillId="0" borderId="33" xfId="49" applyNumberFormat="1" applyFont="1" applyFill="1" applyBorder="1" applyAlignment="1">
      <alignment horizontal="left"/>
      <protection/>
    </xf>
    <xf numFmtId="49" fontId="4" fillId="0" borderId="34" xfId="49" applyNumberFormat="1" applyFont="1" applyFill="1" applyBorder="1" applyAlignment="1">
      <alignment horizontal="center"/>
      <protection/>
    </xf>
    <xf numFmtId="3" fontId="4" fillId="0" borderId="34" xfId="49" applyNumberFormat="1" applyFont="1" applyFill="1" applyBorder="1" applyAlignment="1">
      <alignment horizontal="center"/>
      <protection/>
    </xf>
    <xf numFmtId="3" fontId="4" fillId="0" borderId="35" xfId="49" applyNumberFormat="1" applyFont="1" applyFill="1" applyBorder="1" applyAlignment="1">
      <alignment horizontal="center"/>
      <protection/>
    </xf>
    <xf numFmtId="49" fontId="0" fillId="0" borderId="15" xfId="49" applyNumberFormat="1" applyFont="1" applyFill="1" applyBorder="1" applyAlignment="1">
      <alignment horizontal="left"/>
      <protection/>
    </xf>
    <xf numFmtId="49" fontId="0" fillId="0" borderId="16" xfId="49" applyNumberFormat="1" applyFont="1" applyFill="1" applyBorder="1" applyAlignment="1">
      <alignment horizontal="center"/>
      <protection/>
    </xf>
    <xf numFmtId="49" fontId="0" fillId="0" borderId="17" xfId="49" applyNumberFormat="1" applyFont="1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49" fontId="0" fillId="0" borderId="25" xfId="0" applyNumberForma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0" fontId="1" fillId="0" borderId="0" xfId="47" applyFont="1" applyBorder="1" applyAlignment="1">
      <alignment horizontal="center"/>
      <protection/>
    </xf>
    <xf numFmtId="0" fontId="0" fillId="0" borderId="0" xfId="0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0" fontId="0" fillId="0" borderId="0" xfId="0" applyAlignment="1">
      <alignment/>
    </xf>
    <xf numFmtId="49" fontId="0" fillId="0" borderId="26" xfId="0" applyNumberFormat="1" applyFill="1" applyBorder="1" applyAlignment="1">
      <alignment horizontal="center"/>
    </xf>
    <xf numFmtId="0" fontId="0" fillId="0" borderId="26" xfId="0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4" fillId="0" borderId="0" xfId="0" applyFont="1" applyAlignment="1">
      <alignment/>
    </xf>
    <xf numFmtId="3" fontId="0" fillId="24" borderId="18" xfId="48" applyNumberFormat="1" applyFont="1" applyFill="1" applyBorder="1" applyAlignment="1">
      <alignment horizontal="center"/>
      <protection/>
    </xf>
    <xf numFmtId="3" fontId="0" fillId="24" borderId="18" xfId="48" applyNumberFormat="1" applyFill="1" applyBorder="1" applyAlignment="1">
      <alignment horizontal="center"/>
      <protection/>
    </xf>
    <xf numFmtId="3" fontId="0" fillId="24" borderId="19" xfId="48" applyNumberFormat="1" applyFont="1" applyFill="1" applyBorder="1" applyAlignment="1">
      <alignment horizontal="center"/>
      <protection/>
    </xf>
    <xf numFmtId="3" fontId="0" fillId="24" borderId="19" xfId="48" applyNumberFormat="1" applyFill="1" applyBorder="1" applyAlignment="1">
      <alignment horizontal="center"/>
      <protection/>
    </xf>
    <xf numFmtId="3" fontId="4" fillId="24" borderId="27" xfId="48" applyNumberFormat="1" applyFont="1" applyFill="1" applyBorder="1" applyAlignment="1">
      <alignment horizontal="center"/>
      <protection/>
    </xf>
    <xf numFmtId="3" fontId="4" fillId="24" borderId="28" xfId="48" applyNumberFormat="1" applyFont="1" applyFill="1" applyBorder="1" applyAlignment="1">
      <alignment horizontal="center"/>
      <protection/>
    </xf>
    <xf numFmtId="0" fontId="4" fillId="0" borderId="15" xfId="49" applyFont="1" applyBorder="1">
      <alignment/>
      <protection/>
    </xf>
    <xf numFmtId="0" fontId="0" fillId="0" borderId="16" xfId="49" applyBorder="1">
      <alignment/>
      <protection/>
    </xf>
    <xf numFmtId="0" fontId="0" fillId="0" borderId="17" xfId="49" applyBorder="1">
      <alignment/>
      <protection/>
    </xf>
    <xf numFmtId="49" fontId="0" fillId="24" borderId="18" xfId="49" applyNumberFormat="1" applyFont="1" applyFill="1" applyBorder="1" applyAlignment="1">
      <alignment horizontal="center"/>
      <protection/>
    </xf>
    <xf numFmtId="3" fontId="0" fillId="24" borderId="18" xfId="49" applyNumberFormat="1" applyFont="1" applyFill="1" applyBorder="1" applyAlignment="1">
      <alignment horizontal="center"/>
      <protection/>
    </xf>
    <xf numFmtId="49" fontId="0" fillId="24" borderId="22" xfId="49" applyNumberFormat="1" applyFont="1" applyFill="1" applyBorder="1" applyAlignment="1">
      <alignment horizontal="center"/>
      <protection/>
    </xf>
    <xf numFmtId="49" fontId="0" fillId="24" borderId="20" xfId="49" applyNumberFormat="1" applyFont="1" applyFill="1" applyBorder="1" applyAlignment="1">
      <alignment horizontal="center"/>
      <protection/>
    </xf>
    <xf numFmtId="49" fontId="0" fillId="24" borderId="19" xfId="49" applyNumberFormat="1" applyFill="1" applyBorder="1" applyAlignment="1">
      <alignment horizontal="center"/>
      <protection/>
    </xf>
    <xf numFmtId="0" fontId="0" fillId="24" borderId="18" xfId="49" applyNumberFormat="1" applyFont="1" applyFill="1" applyBorder="1" applyAlignment="1">
      <alignment horizontal="center"/>
      <protection/>
    </xf>
    <xf numFmtId="49" fontId="4" fillId="24" borderId="50" xfId="49" applyNumberFormat="1" applyFont="1" applyFill="1" applyBorder="1" applyAlignment="1">
      <alignment horizontal="left"/>
      <protection/>
    </xf>
    <xf numFmtId="49" fontId="4" fillId="24" borderId="27" xfId="49" applyNumberFormat="1" applyFont="1" applyFill="1" applyBorder="1" applyAlignment="1">
      <alignment horizontal="center"/>
      <protection/>
    </xf>
    <xf numFmtId="3" fontId="4" fillId="24" borderId="27" xfId="49" applyNumberFormat="1" applyFont="1" applyFill="1" applyBorder="1" applyAlignment="1">
      <alignment horizontal="center"/>
      <protection/>
    </xf>
    <xf numFmtId="3" fontId="4" fillId="24" borderId="28" xfId="49" applyNumberFormat="1" applyFont="1" applyFill="1" applyBorder="1" applyAlignment="1">
      <alignment horizont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4" fillId="24" borderId="33" xfId="49" applyNumberFormat="1" applyFont="1" applyFill="1" applyBorder="1" applyAlignment="1">
      <alignment horizontal="left"/>
      <protection/>
    </xf>
    <xf numFmtId="49" fontId="4" fillId="24" borderId="34" xfId="49" applyNumberFormat="1" applyFont="1" applyFill="1" applyBorder="1" applyAlignment="1">
      <alignment horizontal="center"/>
      <protection/>
    </xf>
    <xf numFmtId="3" fontId="4" fillId="24" borderId="34" xfId="49" applyNumberFormat="1" applyFont="1" applyFill="1" applyBorder="1" applyAlignment="1">
      <alignment horizontal="center"/>
      <protection/>
    </xf>
    <xf numFmtId="3" fontId="4" fillId="24" borderId="35" xfId="49" applyNumberFormat="1" applyFont="1" applyFill="1" applyBorder="1" applyAlignment="1">
      <alignment horizontal="center"/>
      <protection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1" fontId="0" fillId="0" borderId="25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54" xfId="0" applyBorder="1" applyAlignment="1">
      <alignment/>
    </xf>
    <xf numFmtId="1" fontId="0" fillId="0" borderId="23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1" fontId="0" fillId="0" borderId="34" xfId="0" applyNumberForma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" fontId="0" fillId="24" borderId="18" xfId="0" applyNumberFormat="1" applyFill="1" applyBorder="1" applyAlignment="1">
      <alignment horizont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46" applyNumberFormat="1" applyFont="1" applyFill="1" applyBorder="1" applyAlignment="1">
      <alignment horizontal="center" vertical="center"/>
      <protection/>
    </xf>
    <xf numFmtId="49" fontId="0" fillId="0" borderId="25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8" xfId="46" applyNumberFormat="1" applyFont="1" applyFill="1" applyBorder="1" applyAlignment="1">
      <alignment horizontal="center" vertical="center"/>
      <protection/>
    </xf>
    <xf numFmtId="49" fontId="0" fillId="0" borderId="18" xfId="0" applyNumberFormat="1" applyBorder="1" applyAlignment="1">
      <alignment horizontal="center" vertical="center"/>
    </xf>
    <xf numFmtId="49" fontId="0" fillId="0" borderId="51" xfId="46" applyNumberFormat="1" applyFont="1" applyFill="1" applyBorder="1" applyAlignment="1">
      <alignment horizontal="center"/>
      <protection/>
    </xf>
    <xf numFmtId="49" fontId="0" fillId="0" borderId="18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50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2" fillId="0" borderId="25" xfId="47" applyFont="1" applyBorder="1" applyAlignment="1">
      <alignment horizontal="center"/>
      <protection/>
    </xf>
    <xf numFmtId="0" fontId="2" fillId="0" borderId="18" xfId="47" applyFont="1" applyBorder="1" applyAlignment="1">
      <alignment horizontal="center"/>
      <protection/>
    </xf>
    <xf numFmtId="0" fontId="2" fillId="0" borderId="25" xfId="47" applyFont="1" applyBorder="1" applyAlignment="1">
      <alignment horizontal="center"/>
      <protection/>
    </xf>
    <xf numFmtId="0" fontId="2" fillId="0" borderId="18" xfId="47" applyFont="1" applyBorder="1" applyAlignment="1">
      <alignment horizontal="center"/>
      <protection/>
    </xf>
    <xf numFmtId="0" fontId="2" fillId="0" borderId="19" xfId="47" applyFont="1" applyBorder="1" applyAlignment="1">
      <alignment horizontal="center"/>
      <protection/>
    </xf>
    <xf numFmtId="0" fontId="2" fillId="0" borderId="19" xfId="47" applyFont="1" applyBorder="1" applyAlignment="1">
      <alignment horizontal="center"/>
      <protection/>
    </xf>
    <xf numFmtId="0" fontId="2" fillId="0" borderId="18" xfId="47" applyFont="1" applyFill="1" applyBorder="1" applyAlignment="1">
      <alignment horizontal="center"/>
      <protection/>
    </xf>
    <xf numFmtId="0" fontId="2" fillId="0" borderId="19" xfId="47" applyFont="1" applyFill="1" applyBorder="1" applyAlignment="1">
      <alignment horizontal="center"/>
      <protection/>
    </xf>
    <xf numFmtId="49" fontId="0" fillId="0" borderId="24" xfId="0" applyNumberFormat="1" applyFill="1" applyBorder="1" applyAlignment="1">
      <alignment horizontal="center"/>
    </xf>
    <xf numFmtId="17" fontId="0" fillId="0" borderId="18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49" fontId="0" fillId="0" borderId="50" xfId="0" applyNumberForma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9" fontId="0" fillId="0" borderId="54" xfId="46" applyNumberFormat="1" applyFill="1" applyBorder="1" applyAlignment="1">
      <alignment horizontal="center"/>
      <protection/>
    </xf>
    <xf numFmtId="0" fontId="0" fillId="0" borderId="13" xfId="0" applyBorder="1" applyAlignment="1">
      <alignment horizontal="center"/>
    </xf>
    <xf numFmtId="3" fontId="0" fillId="0" borderId="13" xfId="46" applyNumberFormat="1" applyFont="1" applyFill="1" applyBorder="1" applyAlignment="1">
      <alignment horizontal="center"/>
      <protection/>
    </xf>
    <xf numFmtId="49" fontId="0" fillId="0" borderId="13" xfId="46" applyNumberFormat="1" applyFont="1" applyFill="1" applyBorder="1" applyAlignment="1">
      <alignment horizontal="center"/>
      <protection/>
    </xf>
    <xf numFmtId="49" fontId="0" fillId="0" borderId="13" xfId="46" applyNumberFormat="1" applyFill="1" applyBorder="1" applyAlignment="1">
      <alignment horizontal="center"/>
      <protection/>
    </xf>
    <xf numFmtId="0" fontId="0" fillId="0" borderId="20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3" xfId="0" applyBorder="1" applyAlignment="1">
      <alignment/>
    </xf>
    <xf numFmtId="0" fontId="2" fillId="0" borderId="26" xfId="47" applyFont="1" applyBorder="1" applyAlignment="1">
      <alignment horizontal="center"/>
      <protection/>
    </xf>
    <xf numFmtId="49" fontId="0" fillId="0" borderId="0" xfId="0" applyNumberFormat="1" applyBorder="1" applyAlignment="1">
      <alignment/>
    </xf>
    <xf numFmtId="1" fontId="0" fillId="0" borderId="18" xfId="0" applyNumberFormat="1" applyFill="1" applyBorder="1" applyAlignment="1">
      <alignment horizontal="center"/>
    </xf>
    <xf numFmtId="0" fontId="0" fillId="0" borderId="25" xfId="0" applyNumberFormat="1" applyFill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7" xfId="0" applyNumberFormat="1" applyFill="1" applyBorder="1" applyAlignment="1">
      <alignment horizontal="center"/>
    </xf>
    <xf numFmtId="0" fontId="2" fillId="0" borderId="29" xfId="47" applyFont="1" applyFill="1" applyBorder="1" applyAlignment="1">
      <alignment horizontal="center"/>
      <protection/>
    </xf>
    <xf numFmtId="49" fontId="0" fillId="0" borderId="40" xfId="46" applyNumberFormat="1" applyFont="1" applyFill="1" applyBorder="1" applyAlignment="1">
      <alignment horizontal="center"/>
      <protection/>
    </xf>
    <xf numFmtId="3" fontId="0" fillId="0" borderId="40" xfId="46" applyNumberFormat="1" applyFont="1" applyFill="1" applyBorder="1" applyAlignment="1">
      <alignment horizontal="center"/>
      <protection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3" fontId="4" fillId="0" borderId="55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2" fillId="0" borderId="24" xfId="47" applyFont="1" applyFill="1" applyBorder="1" applyAlignment="1">
      <alignment horizontal="center"/>
      <protection/>
    </xf>
    <xf numFmtId="0" fontId="2" fillId="0" borderId="25" xfId="47" applyFont="1" applyFill="1" applyBorder="1" applyAlignment="1">
      <alignment horizontal="center"/>
      <protection/>
    </xf>
    <xf numFmtId="0" fontId="2" fillId="0" borderId="26" xfId="47" applyFont="1" applyFill="1" applyBorder="1" applyAlignment="1">
      <alignment horizontal="center"/>
      <protection/>
    </xf>
    <xf numFmtId="0" fontId="0" fillId="0" borderId="37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49" fontId="0" fillId="0" borderId="54" xfId="46" applyNumberFormat="1" applyFont="1" applyFill="1" applyBorder="1" applyAlignment="1">
      <alignment horizontal="center"/>
      <protection/>
    </xf>
    <xf numFmtId="0" fontId="0" fillId="0" borderId="50" xfId="0" applyFill="1" applyBorder="1" applyAlignment="1">
      <alignment horizontal="center"/>
    </xf>
    <xf numFmtId="3" fontId="0" fillId="0" borderId="27" xfId="46" applyNumberFormat="1" applyFont="1" applyFill="1" applyBorder="1" applyAlignment="1">
      <alignment horizontal="center"/>
      <protection/>
    </xf>
    <xf numFmtId="49" fontId="0" fillId="0" borderId="28" xfId="46" applyNumberFormat="1" applyFill="1" applyBorder="1" applyAlignment="1">
      <alignment horizontal="center"/>
      <protection/>
    </xf>
    <xf numFmtId="0" fontId="0" fillId="0" borderId="24" xfId="0" applyFill="1" applyBorder="1" applyAlignment="1">
      <alignment horizontal="center"/>
    </xf>
    <xf numFmtId="0" fontId="0" fillId="0" borderId="33" xfId="0" applyFont="1" applyFill="1" applyBorder="1" applyAlignment="1">
      <alignment horizontal="left"/>
    </xf>
    <xf numFmtId="0" fontId="0" fillId="0" borderId="34" xfId="0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14" xfId="49" applyNumberFormat="1" applyBorder="1" applyAlignment="1">
      <alignment horizontal="center"/>
      <protection/>
    </xf>
    <xf numFmtId="49" fontId="0" fillId="0" borderId="53" xfId="49" applyNumberFormat="1" applyFont="1" applyFill="1" applyBorder="1" applyAlignment="1">
      <alignment horizontal="center"/>
      <protection/>
    </xf>
    <xf numFmtId="3" fontId="0" fillId="0" borderId="46" xfId="49" applyNumberFormat="1" applyFont="1" applyFill="1" applyBorder="1" applyAlignment="1">
      <alignment horizontal="center"/>
      <protection/>
    </xf>
    <xf numFmtId="49" fontId="0" fillId="0" borderId="46" xfId="49" applyNumberFormat="1" applyBorder="1" applyAlignment="1">
      <alignment horizontal="center"/>
      <protection/>
    </xf>
    <xf numFmtId="49" fontId="0" fillId="0" borderId="57" xfId="49" applyNumberFormat="1" applyFont="1" applyFill="1" applyBorder="1" applyAlignment="1">
      <alignment horizontal="center"/>
      <protection/>
    </xf>
    <xf numFmtId="0" fontId="0" fillId="0" borderId="18" xfId="0" applyBorder="1" applyAlignment="1">
      <alignment horizontal="centerContinuous"/>
    </xf>
    <xf numFmtId="49" fontId="4" fillId="0" borderId="18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4" fillId="0" borderId="12" xfId="49" applyFont="1" applyBorder="1" applyAlignment="1">
      <alignment horizontal="center"/>
      <protection/>
    </xf>
    <xf numFmtId="0" fontId="4" fillId="0" borderId="58" xfId="49" applyFont="1" applyBorder="1" applyAlignment="1">
      <alignment horizontal="center"/>
      <protection/>
    </xf>
    <xf numFmtId="49" fontId="0" fillId="0" borderId="59" xfId="49" applyNumberFormat="1" applyFont="1" applyFill="1" applyBorder="1" applyAlignment="1">
      <alignment horizontal="center"/>
      <protection/>
    </xf>
    <xf numFmtId="49" fontId="0" fillId="0" borderId="60" xfId="49" applyNumberFormat="1" applyFont="1" applyFill="1" applyBorder="1" applyAlignment="1">
      <alignment horizontal="center"/>
      <protection/>
    </xf>
    <xf numFmtId="49" fontId="0" fillId="0" borderId="61" xfId="49" applyNumberFormat="1" applyFont="1" applyFill="1" applyBorder="1" applyAlignment="1">
      <alignment horizontal="center"/>
      <protection/>
    </xf>
    <xf numFmtId="3" fontId="0" fillId="0" borderId="62" xfId="49" applyNumberFormat="1" applyFont="1" applyFill="1" applyBorder="1" applyAlignment="1">
      <alignment horizontal="center"/>
      <protection/>
    </xf>
    <xf numFmtId="3" fontId="0" fillId="0" borderId="63" xfId="49" applyNumberFormat="1" applyFont="1" applyFill="1" applyBorder="1" applyAlignment="1">
      <alignment horizontal="center"/>
      <protection/>
    </xf>
    <xf numFmtId="49" fontId="0" fillId="0" borderId="60" xfId="49" applyNumberFormat="1" applyFont="1" applyBorder="1" applyAlignment="1">
      <alignment horizontal="center"/>
      <protection/>
    </xf>
    <xf numFmtId="3" fontId="0" fillId="0" borderId="60" xfId="49" applyNumberFormat="1" applyFont="1" applyFill="1" applyBorder="1" applyAlignment="1">
      <alignment horizontal="center"/>
      <protection/>
    </xf>
    <xf numFmtId="49" fontId="0" fillId="0" borderId="61" xfId="49" applyNumberFormat="1" applyFont="1" applyBorder="1" applyAlignment="1">
      <alignment horizontal="center"/>
      <protection/>
    </xf>
    <xf numFmtId="49" fontId="0" fillId="0" borderId="62" xfId="49" applyNumberFormat="1" applyFont="1" applyBorder="1" applyAlignment="1">
      <alignment horizontal="center"/>
      <protection/>
    </xf>
    <xf numFmtId="3" fontId="4" fillId="0" borderId="64" xfId="49" applyNumberFormat="1" applyFont="1" applyFill="1" applyBorder="1" applyAlignment="1">
      <alignment horizontal="center"/>
      <protection/>
    </xf>
    <xf numFmtId="49" fontId="0" fillId="0" borderId="59" xfId="49" applyNumberFormat="1" applyFont="1" applyBorder="1" applyAlignment="1">
      <alignment horizontal="center"/>
      <protection/>
    </xf>
    <xf numFmtId="49" fontId="0" fillId="0" borderId="63" xfId="49" applyNumberFormat="1" applyFont="1" applyBorder="1" applyAlignment="1">
      <alignment horizontal="center"/>
      <protection/>
    </xf>
    <xf numFmtId="0" fontId="4" fillId="0" borderId="14" xfId="49" applyFont="1" applyBorder="1" applyAlignment="1">
      <alignment horizontal="center"/>
      <protection/>
    </xf>
    <xf numFmtId="0" fontId="4" fillId="0" borderId="57" xfId="49" applyFont="1" applyBorder="1" applyAlignment="1">
      <alignment horizontal="center"/>
      <protection/>
    </xf>
    <xf numFmtId="49" fontId="0" fillId="0" borderId="14" xfId="49" applyNumberFormat="1" applyFont="1" applyFill="1" applyBorder="1" applyAlignment="1">
      <alignment horizontal="center"/>
      <protection/>
    </xf>
    <xf numFmtId="3" fontId="0" fillId="0" borderId="32" xfId="49" applyNumberFormat="1" applyFont="1" applyFill="1" applyBorder="1" applyAlignment="1">
      <alignment horizontal="center"/>
      <protection/>
    </xf>
    <xf numFmtId="49" fontId="0" fillId="0" borderId="53" xfId="49" applyNumberFormat="1" applyBorder="1" applyAlignment="1">
      <alignment horizontal="center"/>
      <protection/>
    </xf>
    <xf numFmtId="3" fontId="0" fillId="0" borderId="53" xfId="49" applyNumberFormat="1" applyFont="1" applyFill="1" applyBorder="1" applyAlignment="1">
      <alignment horizontal="center"/>
      <protection/>
    </xf>
    <xf numFmtId="49" fontId="0" fillId="0" borderId="49" xfId="49" applyNumberFormat="1" applyBorder="1" applyAlignment="1">
      <alignment horizontal="center"/>
      <protection/>
    </xf>
    <xf numFmtId="3" fontId="4" fillId="0" borderId="65" xfId="49" applyNumberFormat="1" applyFont="1" applyFill="1" applyBorder="1" applyAlignment="1">
      <alignment horizontal="center"/>
      <protection/>
    </xf>
    <xf numFmtId="0" fontId="0" fillId="0" borderId="29" xfId="0" applyBorder="1" applyAlignment="1">
      <alignment/>
    </xf>
    <xf numFmtId="49" fontId="0" fillId="0" borderId="66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49" fontId="0" fillId="0" borderId="48" xfId="49" applyNumberFormat="1" applyFont="1" applyBorder="1" applyAlignment="1">
      <alignment horizontal="center"/>
      <protection/>
    </xf>
    <xf numFmtId="3" fontId="0" fillId="0" borderId="48" xfId="49" applyNumberFormat="1" applyFont="1" applyBorder="1" applyAlignment="1">
      <alignment horizontal="center"/>
      <protection/>
    </xf>
    <xf numFmtId="49" fontId="0" fillId="0" borderId="52" xfId="49" applyNumberFormat="1" applyFont="1" applyFill="1" applyBorder="1" applyAlignment="1">
      <alignment horizontal="center"/>
      <protection/>
    </xf>
    <xf numFmtId="49" fontId="0" fillId="0" borderId="37" xfId="49" applyNumberFormat="1" applyFont="1" applyFill="1" applyBorder="1" applyAlignment="1">
      <alignment horizontal="left"/>
      <protection/>
    </xf>
    <xf numFmtId="3" fontId="0" fillId="0" borderId="23" xfId="49" applyNumberFormat="1" applyFont="1" applyFill="1" applyBorder="1" applyAlignment="1">
      <alignment horizontal="center"/>
      <protection/>
    </xf>
    <xf numFmtId="3" fontId="0" fillId="0" borderId="61" xfId="49" applyNumberFormat="1" applyFont="1" applyFill="1" applyBorder="1" applyAlignment="1">
      <alignment horizontal="center"/>
      <protection/>
    </xf>
    <xf numFmtId="49" fontId="0" fillId="0" borderId="23" xfId="0" applyNumberFormat="1" applyBorder="1" applyAlignment="1">
      <alignment horizontal="center"/>
    </xf>
    <xf numFmtId="3" fontId="0" fillId="0" borderId="49" xfId="49" applyNumberFormat="1" applyFont="1" applyFill="1" applyBorder="1" applyAlignment="1">
      <alignment horizontal="center"/>
      <protection/>
    </xf>
    <xf numFmtId="3" fontId="0" fillId="0" borderId="31" xfId="49" applyNumberFormat="1" applyFont="1" applyFill="1" applyBorder="1" applyAlignment="1">
      <alignment horizontal="center"/>
      <protection/>
    </xf>
    <xf numFmtId="49" fontId="0" fillId="0" borderId="31" xfId="0" applyNumberFormat="1" applyBorder="1" applyAlignment="1">
      <alignment horizontal="center"/>
    </xf>
    <xf numFmtId="3" fontId="0" fillId="0" borderId="41" xfId="49" applyNumberFormat="1" applyFont="1" applyBorder="1" applyAlignment="1">
      <alignment horizontal="center"/>
      <protection/>
    </xf>
    <xf numFmtId="0" fontId="0" fillId="0" borderId="66" xfId="0" applyBorder="1" applyAlignment="1">
      <alignment/>
    </xf>
    <xf numFmtId="0" fontId="0" fillId="0" borderId="48" xfId="0" applyBorder="1" applyAlignment="1">
      <alignment/>
    </xf>
    <xf numFmtId="0" fontId="4" fillId="0" borderId="68" xfId="0" applyFont="1" applyBorder="1" applyAlignment="1">
      <alignment horizontal="center"/>
    </xf>
    <xf numFmtId="49" fontId="0" fillId="0" borderId="5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37" xfId="49" applyNumberFormat="1" applyFont="1" applyBorder="1" applyAlignment="1">
      <alignment horizontal="left"/>
      <protection/>
    </xf>
    <xf numFmtId="49" fontId="0" fillId="0" borderId="23" xfId="49" applyNumberFormat="1" applyFont="1" applyBorder="1" applyAlignment="1">
      <alignment horizontal="left"/>
      <protection/>
    </xf>
    <xf numFmtId="49" fontId="0" fillId="0" borderId="20" xfId="49" applyNumberFormat="1" applyFont="1" applyBorder="1" applyAlignment="1">
      <alignment horizontal="left"/>
      <protection/>
    </xf>
    <xf numFmtId="49" fontId="0" fillId="0" borderId="52" xfId="49" applyNumberFormat="1" applyFont="1" applyFill="1" applyBorder="1" applyAlignment="1">
      <alignment horizontal="left"/>
      <protection/>
    </xf>
    <xf numFmtId="49" fontId="0" fillId="0" borderId="38" xfId="49" applyNumberFormat="1" applyBorder="1" applyAlignment="1">
      <alignment horizontal="center"/>
      <protection/>
    </xf>
    <xf numFmtId="49" fontId="4" fillId="0" borderId="69" xfId="49" applyNumberFormat="1" applyFont="1" applyFill="1" applyBorder="1" applyAlignment="1">
      <alignment horizontal="left"/>
      <protection/>
    </xf>
    <xf numFmtId="49" fontId="4" fillId="0" borderId="55" xfId="49" applyNumberFormat="1" applyFont="1" applyFill="1" applyBorder="1" applyAlignment="1">
      <alignment horizontal="center"/>
      <protection/>
    </xf>
    <xf numFmtId="3" fontId="4" fillId="0" borderId="55" xfId="49" applyNumberFormat="1" applyFont="1" applyFill="1" applyBorder="1" applyAlignment="1">
      <alignment horizontal="center"/>
      <protection/>
    </xf>
    <xf numFmtId="3" fontId="4" fillId="0" borderId="56" xfId="49" applyNumberFormat="1" applyFont="1" applyFill="1" applyBorder="1" applyAlignment="1">
      <alignment horizontal="center"/>
      <protection/>
    </xf>
    <xf numFmtId="0" fontId="0" fillId="0" borderId="40" xfId="0" applyBorder="1" applyAlignment="1">
      <alignment/>
    </xf>
    <xf numFmtId="49" fontId="4" fillId="0" borderId="27" xfId="0" applyNumberFormat="1" applyFont="1" applyBorder="1" applyAlignment="1">
      <alignment horizontal="center"/>
    </xf>
    <xf numFmtId="3" fontId="4" fillId="0" borderId="70" xfId="49" applyNumberFormat="1" applyFont="1" applyFill="1" applyBorder="1" applyAlignment="1">
      <alignment horizontal="center"/>
      <protection/>
    </xf>
    <xf numFmtId="49" fontId="4" fillId="0" borderId="55" xfId="0" applyNumberFormat="1" applyFont="1" applyBorder="1" applyAlignment="1">
      <alignment horizontal="center"/>
    </xf>
    <xf numFmtId="3" fontId="4" fillId="0" borderId="17" xfId="49" applyNumberFormat="1" applyFont="1" applyFill="1" applyBorder="1" applyAlignment="1">
      <alignment horizontal="center"/>
      <protection/>
    </xf>
    <xf numFmtId="49" fontId="0" fillId="0" borderId="29" xfId="0" applyNumberFormat="1" applyBorder="1" applyAlignment="1">
      <alignment horizontal="center"/>
    </xf>
    <xf numFmtId="49" fontId="0" fillId="0" borderId="50" xfId="49" applyNumberFormat="1" applyFont="1" applyBorder="1" applyAlignment="1">
      <alignment horizontal="center"/>
      <protection/>
    </xf>
    <xf numFmtId="49" fontId="0" fillId="0" borderId="27" xfId="49" applyNumberFormat="1" applyFont="1" applyFill="1" applyBorder="1" applyAlignment="1">
      <alignment horizontal="center"/>
      <protection/>
    </xf>
    <xf numFmtId="3" fontId="0" fillId="0" borderId="64" xfId="49" applyNumberFormat="1" applyFont="1" applyFill="1" applyBorder="1" applyAlignment="1">
      <alignment horizontal="center"/>
      <protection/>
    </xf>
    <xf numFmtId="3" fontId="0" fillId="0" borderId="65" xfId="49" applyNumberFormat="1" applyFont="1" applyFill="1" applyBorder="1" applyAlignment="1">
      <alignment horizontal="center"/>
      <protection/>
    </xf>
    <xf numFmtId="49" fontId="0" fillId="0" borderId="55" xfId="0" applyNumberFormat="1" applyFont="1" applyBorder="1" applyAlignment="1">
      <alignment horizontal="center"/>
    </xf>
    <xf numFmtId="3" fontId="0" fillId="0" borderId="27" xfId="49" applyNumberFormat="1" applyFont="1" applyBorder="1" applyAlignment="1">
      <alignment horizontal="center"/>
      <protection/>
    </xf>
    <xf numFmtId="49" fontId="0" fillId="0" borderId="64" xfId="49" applyNumberFormat="1" applyFont="1" applyBorder="1" applyAlignment="1">
      <alignment horizontal="center"/>
      <protection/>
    </xf>
    <xf numFmtId="49" fontId="0" fillId="0" borderId="65" xfId="49" applyNumberFormat="1" applyBorder="1" applyAlignment="1">
      <alignment horizontal="center"/>
      <protection/>
    </xf>
    <xf numFmtId="49" fontId="0" fillId="0" borderId="69" xfId="49" applyNumberFormat="1" applyFont="1" applyBorder="1" applyAlignment="1">
      <alignment horizontal="center"/>
      <protection/>
    </xf>
    <xf numFmtId="49" fontId="0" fillId="0" borderId="55" xfId="49" applyNumberFormat="1" applyFont="1" applyBorder="1" applyAlignment="1">
      <alignment horizontal="center"/>
      <protection/>
    </xf>
    <xf numFmtId="3" fontId="0" fillId="0" borderId="55" xfId="49" applyNumberFormat="1" applyFont="1" applyBorder="1" applyAlignment="1">
      <alignment horizontal="center"/>
      <protection/>
    </xf>
    <xf numFmtId="49" fontId="0" fillId="0" borderId="70" xfId="49" applyNumberFormat="1" applyFont="1" applyBorder="1" applyAlignment="1">
      <alignment horizontal="center"/>
      <protection/>
    </xf>
    <xf numFmtId="49" fontId="0" fillId="0" borderId="17" xfId="49" applyNumberFormat="1" applyBorder="1" applyAlignment="1">
      <alignment horizontal="center"/>
      <protection/>
    </xf>
    <xf numFmtId="49" fontId="0" fillId="0" borderId="50" xfId="49" applyNumberFormat="1" applyFont="1" applyFill="1" applyBorder="1" applyAlignment="1">
      <alignment horizontal="left"/>
      <protection/>
    </xf>
    <xf numFmtId="3" fontId="0" fillId="0" borderId="28" xfId="49" applyNumberFormat="1" applyFont="1" applyFill="1" applyBorder="1" applyAlignment="1">
      <alignment horizontal="center"/>
      <protection/>
    </xf>
    <xf numFmtId="0" fontId="0" fillId="0" borderId="71" xfId="0" applyBorder="1" applyAlignment="1">
      <alignment/>
    </xf>
    <xf numFmtId="49" fontId="0" fillId="0" borderId="28" xfId="49" applyNumberFormat="1" applyBorder="1" applyAlignment="1">
      <alignment horizontal="center"/>
      <protection/>
    </xf>
    <xf numFmtId="3" fontId="0" fillId="0" borderId="27" xfId="49" applyNumberFormat="1" applyBorder="1" applyAlignment="1">
      <alignment horizontal="center"/>
      <protection/>
    </xf>
    <xf numFmtId="3" fontId="4" fillId="24" borderId="22" xfId="48" applyNumberFormat="1" applyFont="1" applyFill="1" applyBorder="1" applyAlignment="1">
      <alignment horizontal="center"/>
      <protection/>
    </xf>
    <xf numFmtId="3" fontId="4" fillId="24" borderId="54" xfId="48" applyNumberFormat="1" applyFont="1" applyFill="1" applyBorder="1" applyAlignment="1">
      <alignment horizontal="center"/>
      <protection/>
    </xf>
    <xf numFmtId="0" fontId="0" fillId="0" borderId="21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48" xfId="0" applyBorder="1" applyAlignment="1">
      <alignment horizontal="center"/>
    </xf>
    <xf numFmtId="49" fontId="0" fillId="0" borderId="44" xfId="49" applyNumberFormat="1" applyFont="1" applyFill="1" applyBorder="1" applyAlignment="1">
      <alignment horizontal="center"/>
      <protection/>
    </xf>
    <xf numFmtId="49" fontId="0" fillId="0" borderId="50" xfId="49" applyNumberFormat="1" applyFont="1" applyFill="1" applyBorder="1" applyAlignment="1">
      <alignment horizontal="center"/>
      <protection/>
    </xf>
    <xf numFmtId="49" fontId="0" fillId="0" borderId="54" xfId="49" applyNumberFormat="1" applyFont="1" applyBorder="1" applyAlignment="1">
      <alignment horizontal="center"/>
      <protection/>
    </xf>
    <xf numFmtId="49" fontId="0" fillId="0" borderId="32" xfId="49" applyNumberFormat="1" applyFont="1" applyBorder="1" applyAlignment="1">
      <alignment horizontal="center"/>
      <protection/>
    </xf>
    <xf numFmtId="49" fontId="0" fillId="0" borderId="46" xfId="49" applyNumberFormat="1" applyFont="1" applyBorder="1" applyAlignment="1">
      <alignment horizontal="center"/>
      <protection/>
    </xf>
    <xf numFmtId="49" fontId="0" fillId="0" borderId="14" xfId="49" applyNumberFormat="1" applyFont="1" applyBorder="1" applyAlignment="1">
      <alignment horizontal="center"/>
      <protection/>
    </xf>
    <xf numFmtId="49" fontId="4" fillId="0" borderId="22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49" fontId="0" fillId="0" borderId="66" xfId="49" applyNumberFormat="1" applyFont="1" applyFill="1" applyBorder="1" applyAlignment="1">
      <alignment horizontal="center"/>
      <protection/>
    </xf>
    <xf numFmtId="49" fontId="4" fillId="0" borderId="58" xfId="49" applyNumberFormat="1" applyFont="1" applyFill="1" applyBorder="1" applyAlignment="1">
      <alignment horizontal="left"/>
      <protection/>
    </xf>
    <xf numFmtId="49" fontId="0" fillId="0" borderId="72" xfId="49" applyNumberFormat="1" applyFont="1" applyFill="1" applyBorder="1" applyAlignment="1">
      <alignment horizontal="center"/>
      <protection/>
    </xf>
    <xf numFmtId="49" fontId="4" fillId="0" borderId="56" xfId="49" applyNumberFormat="1" applyFont="1" applyFill="1" applyBorder="1" applyAlignment="1">
      <alignment horizontal="center"/>
      <protection/>
    </xf>
    <xf numFmtId="0" fontId="4" fillId="0" borderId="55" xfId="0" applyFont="1" applyBorder="1" applyAlignment="1">
      <alignment horizontal="center"/>
    </xf>
    <xf numFmtId="3" fontId="4" fillId="0" borderId="55" xfId="48" applyNumberFormat="1" applyFont="1" applyBorder="1" applyAlignment="1">
      <alignment horizontal="center"/>
      <protection/>
    </xf>
    <xf numFmtId="3" fontId="4" fillId="0" borderId="56" xfId="48" applyNumberFormat="1" applyFont="1" applyBorder="1" applyAlignment="1">
      <alignment horizontal="center"/>
      <protection/>
    </xf>
    <xf numFmtId="0" fontId="0" fillId="0" borderId="53" xfId="0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13" xfId="0" applyFont="1" applyBorder="1" applyAlignment="1">
      <alignment horizontal="left"/>
    </xf>
    <xf numFmtId="3" fontId="0" fillId="0" borderId="13" xfId="0" applyNumberForma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8" xfId="0" applyBorder="1" applyAlignment="1">
      <alignment horizontal="left"/>
    </xf>
    <xf numFmtId="49" fontId="0" fillId="0" borderId="20" xfId="49" applyNumberFormat="1" applyFont="1" applyBorder="1" applyAlignment="1">
      <alignment horizontal="center"/>
      <protection/>
    </xf>
    <xf numFmtId="49" fontId="0" fillId="0" borderId="18" xfId="49" applyNumberFormat="1" applyFont="1" applyBorder="1" applyAlignment="1">
      <alignment horizontal="center"/>
      <protection/>
    </xf>
    <xf numFmtId="49" fontId="0" fillId="0" borderId="21" xfId="49" applyNumberFormat="1" applyFont="1" applyBorder="1" applyAlignment="1">
      <alignment horizontal="left"/>
      <protection/>
    </xf>
    <xf numFmtId="0" fontId="0" fillId="0" borderId="22" xfId="0" applyBorder="1" applyAlignment="1">
      <alignment horizontal="left"/>
    </xf>
    <xf numFmtId="49" fontId="0" fillId="0" borderId="21" xfId="49" applyNumberFormat="1" applyFont="1" applyBorder="1" applyAlignment="1">
      <alignment horizontal="left"/>
      <protection/>
    </xf>
    <xf numFmtId="49" fontId="0" fillId="0" borderId="22" xfId="0" applyNumberFormat="1" applyBorder="1" applyAlignment="1">
      <alignment horizontal="center"/>
    </xf>
    <xf numFmtId="49" fontId="0" fillId="0" borderId="27" xfId="49" applyNumberFormat="1" applyFont="1" applyBorder="1" applyAlignment="1">
      <alignment horizontal="center"/>
      <protection/>
    </xf>
    <xf numFmtId="49" fontId="0" fillId="0" borderId="50" xfId="49" applyNumberFormat="1" applyFont="1" applyBorder="1" applyAlignment="1">
      <alignment horizontal="left"/>
      <protection/>
    </xf>
    <xf numFmtId="49" fontId="0" fillId="0" borderId="27" xfId="49" applyNumberFormat="1" applyFont="1" applyBorder="1" applyAlignment="1">
      <alignment horizontal="left"/>
      <protection/>
    </xf>
    <xf numFmtId="49" fontId="0" fillId="0" borderId="18" xfId="49" applyNumberFormat="1" applyFont="1" applyBorder="1" applyAlignment="1">
      <alignment horizontal="center"/>
      <protection/>
    </xf>
    <xf numFmtId="49" fontId="0" fillId="0" borderId="27" xfId="49" applyNumberFormat="1" applyFont="1" applyBorder="1" applyAlignment="1">
      <alignment horizontal="center"/>
      <protection/>
    </xf>
    <xf numFmtId="49" fontId="0" fillId="0" borderId="23" xfId="49" applyNumberFormat="1" applyFont="1" applyBorder="1" applyAlignment="1">
      <alignment horizontal="center"/>
      <protection/>
    </xf>
    <xf numFmtId="49" fontId="0" fillId="0" borderId="40" xfId="49" applyNumberFormat="1" applyFont="1" applyFill="1" applyBorder="1" applyAlignment="1">
      <alignment horizontal="center"/>
      <protection/>
    </xf>
    <xf numFmtId="3" fontId="0" fillId="0" borderId="40" xfId="49" applyNumberFormat="1" applyFont="1" applyFill="1" applyBorder="1" applyAlignment="1">
      <alignment horizontal="center"/>
      <protection/>
    </xf>
    <xf numFmtId="49" fontId="0" fillId="0" borderId="22" xfId="49" applyNumberFormat="1" applyFont="1" applyFill="1" applyBorder="1" applyAlignment="1">
      <alignment horizontal="center"/>
      <protection/>
    </xf>
    <xf numFmtId="3" fontId="0" fillId="0" borderId="22" xfId="49" applyNumberFormat="1" applyFont="1" applyFill="1" applyBorder="1" applyAlignment="1">
      <alignment horizontal="center"/>
      <protection/>
    </xf>
    <xf numFmtId="49" fontId="0" fillId="0" borderId="27" xfId="49" applyNumberFormat="1" applyFont="1" applyFill="1" applyBorder="1" applyAlignment="1">
      <alignment horizontal="center"/>
      <protection/>
    </xf>
    <xf numFmtId="49" fontId="0" fillId="0" borderId="0" xfId="49" applyNumberFormat="1" applyFont="1" applyFill="1" applyBorder="1" applyAlignment="1">
      <alignment horizontal="center"/>
      <protection/>
    </xf>
    <xf numFmtId="0" fontId="0" fillId="0" borderId="0" xfId="49" applyFill="1">
      <alignment/>
      <protection/>
    </xf>
    <xf numFmtId="0" fontId="4" fillId="0" borderId="10" xfId="49" applyFont="1" applyFill="1" applyBorder="1" applyAlignment="1">
      <alignment horizontal="center"/>
      <protection/>
    </xf>
    <xf numFmtId="0" fontId="4" fillId="0" borderId="11" xfId="49" applyFont="1" applyFill="1" applyBorder="1" applyAlignment="1">
      <alignment horizontal="center"/>
      <protection/>
    </xf>
    <xf numFmtId="0" fontId="4" fillId="0" borderId="0" xfId="49" applyFont="1" applyFill="1" applyBorder="1" applyAlignment="1">
      <alignment horizontal="center"/>
      <protection/>
    </xf>
    <xf numFmtId="0" fontId="0" fillId="0" borderId="13" xfId="49" applyFill="1" applyBorder="1">
      <alignment/>
      <protection/>
    </xf>
    <xf numFmtId="49" fontId="0" fillId="0" borderId="18" xfId="49" applyNumberFormat="1" applyFont="1" applyFill="1" applyBorder="1" applyAlignment="1">
      <alignment horizontal="center"/>
      <protection/>
    </xf>
    <xf numFmtId="3" fontId="0" fillId="0" borderId="18" xfId="49" applyNumberFormat="1" applyFont="1" applyFill="1" applyBorder="1" applyAlignment="1">
      <alignment horizontal="center"/>
      <protection/>
    </xf>
    <xf numFmtId="49" fontId="0" fillId="0" borderId="18" xfId="49" applyNumberFormat="1" applyFont="1" applyFill="1" applyBorder="1" applyAlignment="1">
      <alignment horizontal="center"/>
      <protection/>
    </xf>
    <xf numFmtId="49" fontId="0" fillId="0" borderId="31" xfId="49" applyNumberFormat="1" applyFont="1" applyFill="1" applyBorder="1" applyAlignment="1">
      <alignment horizontal="center"/>
      <protection/>
    </xf>
    <xf numFmtId="3" fontId="0" fillId="0" borderId="31" xfId="49" applyNumberFormat="1" applyFont="1" applyFill="1" applyBorder="1" applyAlignment="1">
      <alignment horizontal="center"/>
      <protection/>
    </xf>
    <xf numFmtId="0" fontId="4" fillId="0" borderId="58" xfId="48" applyFont="1" applyBorder="1" applyAlignment="1">
      <alignment horizontal="left"/>
      <protection/>
    </xf>
    <xf numFmtId="0" fontId="4" fillId="0" borderId="66" xfId="48" applyFont="1" applyBorder="1" applyAlignment="1">
      <alignment horizontal="left"/>
      <protection/>
    </xf>
    <xf numFmtId="0" fontId="4" fillId="0" borderId="73" xfId="48" applyFont="1" applyBorder="1" applyAlignment="1">
      <alignment horizontal="left"/>
      <protection/>
    </xf>
    <xf numFmtId="0" fontId="0" fillId="0" borderId="31" xfId="48" applyBorder="1" applyAlignment="1">
      <alignment horizontal="left"/>
      <protection/>
    </xf>
    <xf numFmtId="0" fontId="0" fillId="0" borderId="41" xfId="48" applyBorder="1" applyAlignment="1">
      <alignment horizontal="left"/>
      <protection/>
    </xf>
    <xf numFmtId="3" fontId="0" fillId="24" borderId="62" xfId="48" applyNumberFormat="1" applyFont="1" applyFill="1" applyBorder="1" applyAlignment="1">
      <alignment horizontal="center"/>
      <protection/>
    </xf>
    <xf numFmtId="3" fontId="0" fillId="24" borderId="41" xfId="48" applyNumberFormat="1" applyFill="1" applyBorder="1" applyAlignment="1">
      <alignment horizontal="center"/>
      <protection/>
    </xf>
    <xf numFmtId="0" fontId="0" fillId="0" borderId="20" xfId="48" applyFont="1" applyBorder="1" applyAlignment="1">
      <alignment horizontal="left"/>
      <protection/>
    </xf>
    <xf numFmtId="0" fontId="1" fillId="0" borderId="0" xfId="47" applyFont="1" applyAlignment="1">
      <alignment horizontal="center"/>
      <protection/>
    </xf>
    <xf numFmtId="0" fontId="4" fillId="0" borderId="27" xfId="48" applyFont="1" applyBorder="1" applyAlignment="1">
      <alignment horizontal="left"/>
      <protection/>
    </xf>
    <xf numFmtId="3" fontId="4" fillId="24" borderId="27" xfId="48" applyNumberFormat="1" applyFont="1" applyFill="1" applyBorder="1" applyAlignment="1">
      <alignment horizontal="center"/>
      <protection/>
    </xf>
    <xf numFmtId="0" fontId="4" fillId="24" borderId="27" xfId="48" applyFont="1" applyFill="1" applyBorder="1" applyAlignment="1">
      <alignment horizontal="center"/>
      <protection/>
    </xf>
    <xf numFmtId="0" fontId="0" fillId="0" borderId="30" xfId="48" applyBorder="1" applyAlignment="1">
      <alignment horizontal="left"/>
      <protection/>
    </xf>
    <xf numFmtId="0" fontId="4" fillId="0" borderId="15" xfId="49" applyFont="1" applyBorder="1" applyAlignment="1">
      <alignment horizontal="center"/>
      <protection/>
    </xf>
    <xf numFmtId="0" fontId="4" fillId="0" borderId="16" xfId="49" applyFont="1" applyBorder="1" applyAlignment="1">
      <alignment horizontal="center"/>
      <protection/>
    </xf>
    <xf numFmtId="0" fontId="4" fillId="0" borderId="17" xfId="49" applyFont="1" applyBorder="1" applyAlignment="1">
      <alignment horizontal="center"/>
      <protection/>
    </xf>
    <xf numFmtId="0" fontId="5" fillId="0" borderId="0" xfId="48" applyFont="1" applyAlignment="1">
      <alignment horizontal="center"/>
      <protection/>
    </xf>
    <xf numFmtId="0" fontId="0" fillId="0" borderId="0" xfId="0" applyAlignment="1">
      <alignment/>
    </xf>
    <xf numFmtId="0" fontId="4" fillId="0" borderId="0" xfId="48" applyFont="1" applyAlignment="1">
      <alignment horizontal="center"/>
      <protection/>
    </xf>
    <xf numFmtId="0" fontId="0" fillId="0" borderId="12" xfId="48" applyBorder="1" applyAlignment="1">
      <alignment horizontal="center" vertical="center"/>
      <protection/>
    </xf>
    <xf numFmtId="0" fontId="0" fillId="0" borderId="13" xfId="48" applyBorder="1" applyAlignment="1">
      <alignment horizontal="center" vertical="center"/>
      <protection/>
    </xf>
    <xf numFmtId="0" fontId="0" fillId="0" borderId="74" xfId="48" applyBorder="1" applyAlignment="1">
      <alignment horizontal="center" vertical="center"/>
      <protection/>
    </xf>
    <xf numFmtId="0" fontId="0" fillId="0" borderId="47" xfId="48" applyBorder="1" applyAlignment="1">
      <alignment horizontal="center" vertical="center"/>
      <protection/>
    </xf>
    <xf numFmtId="0" fontId="0" fillId="0" borderId="48" xfId="48" applyBorder="1" applyAlignment="1">
      <alignment horizontal="center" vertical="center"/>
      <protection/>
    </xf>
    <xf numFmtId="0" fontId="0" fillId="0" borderId="75" xfId="48" applyBorder="1" applyAlignment="1">
      <alignment horizontal="center" vertical="center"/>
      <protection/>
    </xf>
    <xf numFmtId="0" fontId="0" fillId="0" borderId="59" xfId="48" applyBorder="1" applyAlignment="1">
      <alignment horizontal="center"/>
      <protection/>
    </xf>
    <xf numFmtId="0" fontId="0" fillId="0" borderId="74" xfId="48" applyBorder="1" applyAlignment="1">
      <alignment horizontal="center"/>
      <protection/>
    </xf>
    <xf numFmtId="0" fontId="0" fillId="0" borderId="76" xfId="48" applyBorder="1" applyAlignment="1">
      <alignment horizontal="center"/>
      <protection/>
    </xf>
    <xf numFmtId="0" fontId="0" fillId="0" borderId="77" xfId="48" applyBorder="1" applyAlignment="1">
      <alignment horizontal="center"/>
      <protection/>
    </xf>
    <xf numFmtId="0" fontId="0" fillId="0" borderId="78" xfId="48" applyBorder="1" applyAlignment="1">
      <alignment horizontal="center"/>
      <protection/>
    </xf>
    <xf numFmtId="0" fontId="0" fillId="0" borderId="61" xfId="48" applyBorder="1" applyAlignment="1">
      <alignment horizontal="center"/>
      <protection/>
    </xf>
    <xf numFmtId="0" fontId="0" fillId="0" borderId="75" xfId="48" applyBorder="1" applyAlignment="1">
      <alignment horizontal="center"/>
      <protection/>
    </xf>
    <xf numFmtId="0" fontId="0" fillId="0" borderId="20" xfId="48" applyBorder="1" applyAlignment="1">
      <alignment horizontal="left"/>
      <protection/>
    </xf>
    <xf numFmtId="0" fontId="0" fillId="0" borderId="18" xfId="48" applyBorder="1" applyAlignment="1">
      <alignment horizontal="left"/>
      <protection/>
    </xf>
    <xf numFmtId="3" fontId="0" fillId="24" borderId="18" xfId="48" applyNumberFormat="1" applyFont="1" applyFill="1" applyBorder="1" applyAlignment="1">
      <alignment horizontal="center"/>
      <protection/>
    </xf>
    <xf numFmtId="0" fontId="0" fillId="24" borderId="18" xfId="48" applyFill="1" applyBorder="1" applyAlignment="1">
      <alignment horizontal="center"/>
      <protection/>
    </xf>
    <xf numFmtId="3" fontId="0" fillId="24" borderId="18" xfId="48" applyNumberFormat="1" applyFill="1" applyBorder="1" applyAlignment="1">
      <alignment horizontal="center"/>
      <protection/>
    </xf>
    <xf numFmtId="0" fontId="4" fillId="0" borderId="50" xfId="48" applyFont="1" applyBorder="1" applyAlignment="1">
      <alignment horizontal="left"/>
      <protection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0" fillId="24" borderId="64" xfId="0" applyFill="1" applyBorder="1" applyAlignment="1">
      <alignment horizontal="left"/>
    </xf>
    <xf numFmtId="0" fontId="0" fillId="0" borderId="71" xfId="0" applyBorder="1" applyAlignment="1">
      <alignment horizontal="left"/>
    </xf>
    <xf numFmtId="0" fontId="0" fillId="0" borderId="65" xfId="0" applyBorder="1" applyAlignment="1">
      <alignment horizontal="left"/>
    </xf>
    <xf numFmtId="0" fontId="0" fillId="0" borderId="79" xfId="0" applyBorder="1" applyAlignment="1">
      <alignment horizontal="left"/>
    </xf>
    <xf numFmtId="0" fontId="0" fillId="0" borderId="80" xfId="0" applyBorder="1" applyAlignment="1">
      <alignment horizontal="left"/>
    </xf>
    <xf numFmtId="0" fontId="0" fillId="0" borderId="79" xfId="0" applyFont="1" applyBorder="1" applyAlignment="1">
      <alignment horizontal="left"/>
    </xf>
    <xf numFmtId="0" fontId="0" fillId="0" borderId="64" xfId="0" applyFill="1" applyBorder="1" applyAlignment="1">
      <alignment horizontal="left"/>
    </xf>
    <xf numFmtId="0" fontId="0" fillId="0" borderId="71" xfId="0" applyFill="1" applyBorder="1" applyAlignment="1">
      <alignment horizontal="left"/>
    </xf>
    <xf numFmtId="0" fontId="0" fillId="0" borderId="65" xfId="0" applyFill="1" applyBorder="1" applyAlignment="1">
      <alignment horizontal="left"/>
    </xf>
    <xf numFmtId="3" fontId="4" fillId="0" borderId="27" xfId="48" applyNumberFormat="1" applyFont="1" applyBorder="1" applyAlignment="1">
      <alignment horizontal="center"/>
      <protection/>
    </xf>
    <xf numFmtId="0" fontId="4" fillId="0" borderId="15" xfId="48" applyFont="1" applyBorder="1" applyAlignment="1">
      <alignment horizontal="left"/>
      <protection/>
    </xf>
    <xf numFmtId="0" fontId="4" fillId="0" borderId="72" xfId="0" applyFont="1" applyBorder="1" applyAlignment="1">
      <alignment horizontal="left"/>
    </xf>
    <xf numFmtId="3" fontId="4" fillId="0" borderId="70" xfId="48" applyNumberFormat="1" applyFont="1" applyBorder="1" applyAlignment="1">
      <alignment horizontal="center"/>
      <protection/>
    </xf>
    <xf numFmtId="0" fontId="4" fillId="0" borderId="72" xfId="48" applyFont="1" applyBorder="1" applyAlignment="1">
      <alignment horizontal="center"/>
      <protection/>
    </xf>
    <xf numFmtId="3" fontId="0" fillId="0" borderId="18" xfId="48" applyNumberFormat="1" applyBorder="1" applyAlignment="1">
      <alignment horizontal="center"/>
      <protection/>
    </xf>
    <xf numFmtId="0" fontId="0" fillId="0" borderId="18" xfId="48" applyBorder="1" applyAlignment="1">
      <alignment horizontal="center"/>
      <protection/>
    </xf>
    <xf numFmtId="3" fontId="0" fillId="0" borderId="18" xfId="48" applyNumberFormat="1" applyFont="1" applyBorder="1" applyAlignment="1">
      <alignment horizontal="center"/>
      <protection/>
    </xf>
    <xf numFmtId="3" fontId="0" fillId="0" borderId="62" xfId="48" applyNumberFormat="1" applyFont="1" applyBorder="1" applyAlignment="1">
      <alignment horizontal="center"/>
      <protection/>
    </xf>
    <xf numFmtId="3" fontId="0" fillId="0" borderId="41" xfId="48" applyNumberFormat="1" applyBorder="1" applyAlignment="1">
      <alignment horizontal="center"/>
      <protection/>
    </xf>
    <xf numFmtId="0" fontId="4" fillId="0" borderId="27" xfId="48" applyFont="1" applyBorder="1" applyAlignment="1">
      <alignment horizontal="center"/>
      <protection/>
    </xf>
    <xf numFmtId="0" fontId="4" fillId="24" borderId="30" xfId="48" applyFont="1" applyFill="1" applyBorder="1" applyAlignment="1">
      <alignment horizontal="left"/>
      <protection/>
    </xf>
    <xf numFmtId="0" fontId="4" fillId="24" borderId="31" xfId="0" applyFont="1" applyFill="1" applyBorder="1" applyAlignment="1">
      <alignment horizontal="left"/>
    </xf>
    <xf numFmtId="0" fontId="4" fillId="24" borderId="41" xfId="0" applyFont="1" applyFill="1" applyBorder="1" applyAlignment="1">
      <alignment horizontal="left"/>
    </xf>
    <xf numFmtId="3" fontId="4" fillId="24" borderId="62" xfId="48" applyNumberFormat="1" applyFont="1" applyFill="1" applyBorder="1" applyAlignment="1">
      <alignment horizontal="center"/>
      <protection/>
    </xf>
    <xf numFmtId="0" fontId="4" fillId="24" borderId="41" xfId="48" applyFont="1" applyFill="1" applyBorder="1" applyAlignment="1">
      <alignment horizontal="center"/>
      <protection/>
    </xf>
    <xf numFmtId="0" fontId="0" fillId="0" borderId="41" xfId="0" applyBorder="1" applyAlignment="1">
      <alignment horizontal="center"/>
    </xf>
    <xf numFmtId="49" fontId="0" fillId="0" borderId="30" xfId="49" applyNumberFormat="1" applyFont="1" applyBorder="1" applyAlignment="1">
      <alignment horizontal="left"/>
      <protection/>
    </xf>
    <xf numFmtId="0" fontId="0" fillId="0" borderId="41" xfId="0" applyBorder="1" applyAlignment="1">
      <alignment horizontal="left"/>
    </xf>
    <xf numFmtId="0" fontId="1" fillId="0" borderId="0" xfId="47" applyFont="1" applyBorder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normální_List1_1" xfId="47"/>
    <cellStyle name="normální_List2" xfId="48"/>
    <cellStyle name="normální_List3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I39" sqref="I39"/>
    </sheetView>
  </sheetViews>
  <sheetFormatPr defaultColWidth="9.140625" defaultRowHeight="12.75"/>
  <cols>
    <col min="1" max="1" width="7.7109375" style="0" customWidth="1"/>
    <col min="2" max="2" width="7.8515625" style="0" customWidth="1"/>
    <col min="3" max="3" width="10.8515625" style="0" customWidth="1"/>
    <col min="6" max="6" width="13.28125" style="0" customWidth="1"/>
    <col min="7" max="7" width="11.00390625" style="0" customWidth="1"/>
    <col min="8" max="8" width="10.421875" style="0" customWidth="1"/>
    <col min="9" max="9" width="15.57421875" style="0" customWidth="1"/>
    <col min="10" max="10" width="7.7109375" style="0" customWidth="1"/>
    <col min="11" max="11" width="10.57421875" style="0" customWidth="1"/>
    <col min="12" max="12" width="9.8515625" style="0" customWidth="1"/>
  </cols>
  <sheetData>
    <row r="1" spans="1:12" ht="12.75">
      <c r="A1" s="102" t="s">
        <v>755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3.5" thickBo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4" t="s">
        <v>756</v>
      </c>
      <c r="L2" s="104" t="s">
        <v>324</v>
      </c>
    </row>
    <row r="3" spans="1:12" ht="13.5" thickBot="1">
      <c r="A3" s="105" t="s">
        <v>355</v>
      </c>
      <c r="B3" s="105" t="s">
        <v>356</v>
      </c>
      <c r="C3" s="105" t="s">
        <v>357</v>
      </c>
      <c r="D3" s="527" t="s">
        <v>358</v>
      </c>
      <c r="E3" s="528"/>
      <c r="F3" s="529"/>
      <c r="G3" s="105" t="s">
        <v>359</v>
      </c>
      <c r="H3" s="105" t="s">
        <v>360</v>
      </c>
      <c r="I3" s="105" t="s">
        <v>361</v>
      </c>
      <c r="J3" s="105" t="s">
        <v>362</v>
      </c>
      <c r="K3" s="105" t="s">
        <v>363</v>
      </c>
      <c r="L3" s="105" t="s">
        <v>364</v>
      </c>
    </row>
    <row r="4" spans="1:12" ht="13.5" thickBot="1">
      <c r="A4" s="106" t="s">
        <v>365</v>
      </c>
      <c r="B4" s="106" t="s">
        <v>366</v>
      </c>
      <c r="C4" s="106" t="s">
        <v>367</v>
      </c>
      <c r="D4" s="107" t="s">
        <v>368</v>
      </c>
      <c r="E4" s="107" t="s">
        <v>369</v>
      </c>
      <c r="F4" s="107" t="s">
        <v>370</v>
      </c>
      <c r="G4" s="106" t="s">
        <v>371</v>
      </c>
      <c r="H4" s="106" t="s">
        <v>16</v>
      </c>
      <c r="I4" s="106" t="s">
        <v>372</v>
      </c>
      <c r="J4" s="106" t="s">
        <v>373</v>
      </c>
      <c r="K4" s="106" t="s">
        <v>374</v>
      </c>
      <c r="L4" s="106"/>
    </row>
    <row r="5" spans="1:12" ht="3" customHeight="1" thickBot="1">
      <c r="A5" s="108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10"/>
    </row>
    <row r="6" spans="1:12" ht="13.5" thickBot="1">
      <c r="A6" s="252" t="s">
        <v>530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4"/>
    </row>
    <row r="7" spans="1:12" ht="12.75">
      <c r="A7" s="258" t="s">
        <v>531</v>
      </c>
      <c r="B7" s="255"/>
      <c r="C7" s="256">
        <f>SUM(I7:J7)</f>
        <v>5104</v>
      </c>
      <c r="D7" s="256"/>
      <c r="E7" s="256">
        <f>SUM(I7)</f>
        <v>4924</v>
      </c>
      <c r="F7" s="256">
        <f>SUM(I7)</f>
        <v>4924</v>
      </c>
      <c r="G7" s="255" t="s">
        <v>18</v>
      </c>
      <c r="H7" s="255" t="s">
        <v>524</v>
      </c>
      <c r="I7" s="256">
        <v>4924</v>
      </c>
      <c r="J7" s="260">
        <v>180</v>
      </c>
      <c r="K7" s="255" t="s">
        <v>523</v>
      </c>
      <c r="L7" s="259"/>
    </row>
    <row r="8" spans="1:12" ht="3" customHeight="1">
      <c r="A8" s="141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3"/>
    </row>
    <row r="9" spans="1:12" ht="13.5" thickBot="1">
      <c r="A9" s="261" t="s">
        <v>375</v>
      </c>
      <c r="B9" s="262"/>
      <c r="C9" s="263">
        <f>SUM(C7:C8)</f>
        <v>5104</v>
      </c>
      <c r="D9" s="263"/>
      <c r="E9" s="263">
        <f>SUM(E7:E8)</f>
        <v>4924</v>
      </c>
      <c r="F9" s="263">
        <f>SUM(E9)</f>
        <v>4924</v>
      </c>
      <c r="G9" s="263"/>
      <c r="H9" s="263"/>
      <c r="I9" s="263">
        <f>SUM(I7:I8)</f>
        <v>4924</v>
      </c>
      <c r="J9" s="263">
        <f>SUM(J7:J8)</f>
        <v>180</v>
      </c>
      <c r="K9" s="263"/>
      <c r="L9" s="264"/>
    </row>
    <row r="10" spans="1:12" ht="13.5" thickBot="1">
      <c r="A10" s="252" t="s">
        <v>544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4"/>
    </row>
    <row r="11" spans="1:12" ht="12.75">
      <c r="A11" s="258" t="s">
        <v>545</v>
      </c>
      <c r="B11" s="255"/>
      <c r="C11" s="256">
        <f>SUM(I11:J11)</f>
        <v>1384</v>
      </c>
      <c r="D11" s="256"/>
      <c r="E11" s="256"/>
      <c r="F11" s="256"/>
      <c r="G11" s="255"/>
      <c r="H11" s="255"/>
      <c r="I11" s="256"/>
      <c r="J11" s="260">
        <v>1384</v>
      </c>
      <c r="K11" s="255" t="s">
        <v>523</v>
      </c>
      <c r="L11" s="259"/>
    </row>
    <row r="12" spans="1:12" ht="3" customHeight="1">
      <c r="A12" s="141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3"/>
    </row>
    <row r="13" spans="1:12" ht="13.5" thickBot="1">
      <c r="A13" s="261" t="s">
        <v>759</v>
      </c>
      <c r="B13" s="262"/>
      <c r="C13" s="263">
        <f>SUM(C11:C12)</f>
        <v>1384</v>
      </c>
      <c r="D13" s="263"/>
      <c r="E13" s="263"/>
      <c r="F13" s="263"/>
      <c r="G13" s="263"/>
      <c r="H13" s="263"/>
      <c r="I13" s="263"/>
      <c r="J13" s="263">
        <f>SUM(J11:J12)</f>
        <v>1384</v>
      </c>
      <c r="K13" s="263"/>
      <c r="L13" s="264"/>
    </row>
    <row r="14" spans="1:12" ht="13.5" thickBot="1">
      <c r="A14" s="252" t="s">
        <v>760</v>
      </c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4"/>
    </row>
    <row r="15" spans="1:12" ht="12.75">
      <c r="A15" s="258" t="s">
        <v>550</v>
      </c>
      <c r="B15" s="255"/>
      <c r="C15" s="256">
        <f>SUM(I15:J15)</f>
        <v>631</v>
      </c>
      <c r="D15" s="256"/>
      <c r="E15" s="256">
        <v>631</v>
      </c>
      <c r="F15" s="256">
        <v>631</v>
      </c>
      <c r="G15" s="255" t="s">
        <v>18</v>
      </c>
      <c r="H15" s="255" t="s">
        <v>524</v>
      </c>
      <c r="I15" s="256">
        <v>631</v>
      </c>
      <c r="J15" s="260"/>
      <c r="K15" s="255" t="s">
        <v>523</v>
      </c>
      <c r="L15" s="259"/>
    </row>
    <row r="16" spans="1:12" ht="12.75">
      <c r="A16" s="258" t="s">
        <v>552</v>
      </c>
      <c r="B16" s="255"/>
      <c r="C16" s="256">
        <f>SUM(I16:J16)</f>
        <v>760</v>
      </c>
      <c r="D16" s="256"/>
      <c r="E16" s="256">
        <v>760</v>
      </c>
      <c r="F16" s="256">
        <v>760</v>
      </c>
      <c r="G16" s="255" t="s">
        <v>18</v>
      </c>
      <c r="H16" s="255" t="s">
        <v>524</v>
      </c>
      <c r="I16" s="256">
        <v>760</v>
      </c>
      <c r="J16" s="260"/>
      <c r="K16" s="255" t="s">
        <v>523</v>
      </c>
      <c r="L16" s="259"/>
    </row>
    <row r="17" spans="1:12" ht="3" customHeight="1">
      <c r="A17" s="141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3"/>
    </row>
    <row r="18" spans="1:12" ht="13.5" thickBot="1">
      <c r="A18" s="261" t="s">
        <v>566</v>
      </c>
      <c r="B18" s="262"/>
      <c r="C18" s="263">
        <f>SUM(C15:C17)</f>
        <v>1391</v>
      </c>
      <c r="D18" s="263"/>
      <c r="E18" s="263">
        <f>SUM(E15:E17)</f>
        <v>1391</v>
      </c>
      <c r="F18" s="263">
        <f>SUM(F15:F17)</f>
        <v>1391</v>
      </c>
      <c r="G18" s="263"/>
      <c r="H18" s="263"/>
      <c r="I18" s="263">
        <f>SUM(I15:I17)</f>
        <v>1391</v>
      </c>
      <c r="J18" s="263"/>
      <c r="K18" s="263"/>
      <c r="L18" s="264"/>
    </row>
    <row r="19" spans="1:12" ht="13.5" thickBot="1">
      <c r="A19" s="252" t="s">
        <v>554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4"/>
    </row>
    <row r="20" spans="1:12" ht="12.75">
      <c r="A20" s="258" t="s">
        <v>555</v>
      </c>
      <c r="B20" s="255"/>
      <c r="C20" s="256">
        <f>SUM(I20)</f>
        <v>216</v>
      </c>
      <c r="D20" s="256">
        <f>SUM(I20)</f>
        <v>216</v>
      </c>
      <c r="E20" s="256"/>
      <c r="F20" s="256">
        <f>SUM(I20)</f>
        <v>216</v>
      </c>
      <c r="G20" s="255" t="s">
        <v>18</v>
      </c>
      <c r="H20" s="255" t="s">
        <v>526</v>
      </c>
      <c r="I20" s="256">
        <v>216</v>
      </c>
      <c r="J20" s="256"/>
      <c r="K20" s="257" t="s">
        <v>523</v>
      </c>
      <c r="L20" s="259"/>
    </row>
    <row r="21" spans="1:12" ht="12.75">
      <c r="A21" s="258" t="s">
        <v>556</v>
      </c>
      <c r="B21" s="255"/>
      <c r="C21" s="256">
        <f>SUM(I21)</f>
        <v>2582</v>
      </c>
      <c r="D21" s="256"/>
      <c r="E21" s="256">
        <f>SUM(I21)</f>
        <v>2582</v>
      </c>
      <c r="F21" s="256">
        <f>SUM(I21)</f>
        <v>2582</v>
      </c>
      <c r="G21" s="255" t="s">
        <v>18</v>
      </c>
      <c r="H21" s="255" t="s">
        <v>524</v>
      </c>
      <c r="I21" s="256">
        <v>2582</v>
      </c>
      <c r="J21" s="256"/>
      <c r="K21" s="257" t="s">
        <v>523</v>
      </c>
      <c r="L21" s="259"/>
    </row>
    <row r="22" spans="1:12" ht="12.75">
      <c r="A22" s="258" t="s">
        <v>555</v>
      </c>
      <c r="B22" s="255"/>
      <c r="C22" s="256">
        <f>SUM(J22)</f>
        <v>1365</v>
      </c>
      <c r="D22" s="256"/>
      <c r="E22" s="256"/>
      <c r="F22" s="256"/>
      <c r="G22" s="255"/>
      <c r="H22" s="255"/>
      <c r="I22" s="256"/>
      <c r="J22" s="256">
        <v>1365</v>
      </c>
      <c r="K22" s="257" t="s">
        <v>523</v>
      </c>
      <c r="L22" s="259"/>
    </row>
    <row r="23" spans="1:12" ht="3" customHeight="1">
      <c r="A23" s="141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3"/>
    </row>
    <row r="24" spans="1:12" ht="13.5" thickBot="1">
      <c r="A24" s="261" t="s">
        <v>567</v>
      </c>
      <c r="B24" s="262"/>
      <c r="C24" s="263">
        <f>SUM(C20:C23)</f>
        <v>4163</v>
      </c>
      <c r="D24" s="263">
        <f>SUM(D20)</f>
        <v>216</v>
      </c>
      <c r="E24" s="263">
        <f>SUM(E21)</f>
        <v>2582</v>
      </c>
      <c r="F24" s="263">
        <f>SUM(F20:F21)</f>
        <v>2798</v>
      </c>
      <c r="G24" s="263"/>
      <c r="H24" s="263"/>
      <c r="I24" s="263">
        <f>SUM(I20:I23)</f>
        <v>2798</v>
      </c>
      <c r="J24" s="263">
        <f>SUM(J22:J23)</f>
        <v>1365</v>
      </c>
      <c r="K24" s="263"/>
      <c r="L24" s="264"/>
    </row>
    <row r="25" spans="1:12" ht="13.5" thickBot="1">
      <c r="A25" s="252" t="s">
        <v>761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4"/>
    </row>
    <row r="26" spans="1:12" ht="12.75">
      <c r="A26" s="258" t="s">
        <v>570</v>
      </c>
      <c r="B26" s="255"/>
      <c r="C26" s="256">
        <f>SUM(I26:J26)</f>
        <v>788</v>
      </c>
      <c r="D26" s="256"/>
      <c r="E26" s="256">
        <f>SUM(I26)</f>
        <v>699</v>
      </c>
      <c r="F26" s="256">
        <f>SUM(I26)</f>
        <v>699</v>
      </c>
      <c r="G26" s="255" t="s">
        <v>19</v>
      </c>
      <c r="H26" s="255" t="s">
        <v>524</v>
      </c>
      <c r="I26" s="256">
        <v>699</v>
      </c>
      <c r="J26" s="260">
        <v>89</v>
      </c>
      <c r="K26" s="255" t="s">
        <v>523</v>
      </c>
      <c r="L26" s="259"/>
    </row>
    <row r="27" spans="1:12" ht="3" customHeight="1">
      <c r="A27" s="141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3"/>
    </row>
    <row r="28" spans="1:12" ht="13.5" thickBot="1">
      <c r="A28" s="261" t="s">
        <v>573</v>
      </c>
      <c r="B28" s="262"/>
      <c r="C28" s="263">
        <f>SUM(C26:C27)</f>
        <v>788</v>
      </c>
      <c r="D28" s="263"/>
      <c r="E28" s="263">
        <f>SUM(E26:E27)</f>
        <v>699</v>
      </c>
      <c r="F28" s="263">
        <f>SUM(F26:F27)</f>
        <v>699</v>
      </c>
      <c r="G28" s="263"/>
      <c r="H28" s="263"/>
      <c r="I28" s="263">
        <f>SUM(I26:I27)</f>
        <v>699</v>
      </c>
      <c r="J28" s="263">
        <f>SUM(J26:J27)</f>
        <v>89</v>
      </c>
      <c r="K28" s="263"/>
      <c r="L28" s="264"/>
    </row>
    <row r="29" spans="1:12" ht="3" customHeight="1" thickBot="1">
      <c r="A29" s="265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7"/>
    </row>
    <row r="30" spans="1:13" ht="13.5" thickBot="1">
      <c r="A30" s="268" t="s">
        <v>762</v>
      </c>
      <c r="B30" s="269"/>
      <c r="C30" s="270">
        <f>SUM(C9+C13+C18+C24+C28)</f>
        <v>12830</v>
      </c>
      <c r="D30" s="270">
        <f>SUM(D24)</f>
        <v>216</v>
      </c>
      <c r="E30" s="270">
        <f>SUM(E9+E18+E24+E28)</f>
        <v>9596</v>
      </c>
      <c r="F30" s="270">
        <f>SUM(F9+F18+F24+F28)</f>
        <v>9812</v>
      </c>
      <c r="G30" s="270"/>
      <c r="H30" s="270"/>
      <c r="I30" s="270">
        <f>SUM(I9+I18+I24+I28)</f>
        <v>9812</v>
      </c>
      <c r="J30" s="270">
        <f>SUM(J9+J13+J24+J28)</f>
        <v>3018</v>
      </c>
      <c r="K30" s="270"/>
      <c r="L30" s="271"/>
      <c r="M30" s="48"/>
    </row>
    <row r="32" ht="12.75">
      <c r="F32" s="48"/>
    </row>
  </sheetData>
  <sheetProtection/>
  <mergeCells count="1">
    <mergeCell ref="D3:F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1">
      <selection activeCell="I40" sqref="I40"/>
    </sheetView>
  </sheetViews>
  <sheetFormatPr defaultColWidth="9.140625" defaultRowHeight="12.75"/>
  <sheetData>
    <row r="2" spans="1:13" ht="12.75">
      <c r="A2" s="530" t="s">
        <v>751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</row>
    <row r="3" spans="2:12" ht="12.75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2:12" ht="12.75">
      <c r="B4" s="89"/>
      <c r="C4" s="532"/>
      <c r="D4" s="532"/>
      <c r="E4" s="532"/>
      <c r="F4" s="532"/>
      <c r="G4" s="532"/>
      <c r="H4" s="532"/>
      <c r="I4" s="532"/>
      <c r="J4" s="532"/>
      <c r="K4" s="532"/>
      <c r="L4" s="90"/>
    </row>
    <row r="5" spans="2:12" ht="13.5" thickBot="1">
      <c r="B5" s="89"/>
      <c r="C5" s="89"/>
      <c r="D5" s="89"/>
      <c r="E5" s="89"/>
      <c r="F5" s="89"/>
      <c r="G5" s="89"/>
      <c r="H5" s="89"/>
      <c r="I5" s="89"/>
      <c r="J5" s="89"/>
      <c r="K5" s="90" t="s">
        <v>752</v>
      </c>
      <c r="L5" s="90" t="s">
        <v>324</v>
      </c>
    </row>
    <row r="6" spans="2:12" ht="12.75">
      <c r="B6" s="533" t="s">
        <v>325</v>
      </c>
      <c r="C6" s="534"/>
      <c r="D6" s="534"/>
      <c r="E6" s="535"/>
      <c r="F6" s="539" t="s">
        <v>326</v>
      </c>
      <c r="G6" s="540"/>
      <c r="H6" s="541" t="s">
        <v>327</v>
      </c>
      <c r="I6" s="542"/>
      <c r="J6" s="542"/>
      <c r="K6" s="542"/>
      <c r="L6" s="543"/>
    </row>
    <row r="7" spans="2:12" ht="14.25">
      <c r="B7" s="536"/>
      <c r="C7" s="537"/>
      <c r="D7" s="537"/>
      <c r="E7" s="538"/>
      <c r="F7" s="544" t="s">
        <v>328</v>
      </c>
      <c r="G7" s="545"/>
      <c r="H7" s="91" t="s">
        <v>329</v>
      </c>
      <c r="I7" s="91" t="s">
        <v>330</v>
      </c>
      <c r="J7" s="91" t="s">
        <v>331</v>
      </c>
      <c r="K7" s="91" t="s">
        <v>332</v>
      </c>
      <c r="L7" s="92" t="s">
        <v>333</v>
      </c>
    </row>
    <row r="8" spans="2:12" ht="12.75">
      <c r="B8" s="546" t="s">
        <v>334</v>
      </c>
      <c r="C8" s="547"/>
      <c r="D8" s="547"/>
      <c r="E8" s="547"/>
      <c r="F8" s="548">
        <f>SUM(H8)</f>
        <v>699</v>
      </c>
      <c r="G8" s="549"/>
      <c r="H8" s="247">
        <v>699</v>
      </c>
      <c r="I8" s="246"/>
      <c r="J8" s="246"/>
      <c r="K8" s="246"/>
      <c r="L8" s="248"/>
    </row>
    <row r="9" spans="2:12" ht="12.75">
      <c r="B9" s="546" t="s">
        <v>335</v>
      </c>
      <c r="C9" s="547"/>
      <c r="D9" s="547"/>
      <c r="E9" s="547"/>
      <c r="F9" s="548">
        <f>SUM(H9:I9)</f>
        <v>9113</v>
      </c>
      <c r="G9" s="549"/>
      <c r="H9" s="247">
        <v>8897</v>
      </c>
      <c r="I9" s="247">
        <v>216</v>
      </c>
      <c r="J9" s="246"/>
      <c r="K9" s="247"/>
      <c r="L9" s="248"/>
    </row>
    <row r="10" spans="2:12" ht="12.75">
      <c r="B10" s="546" t="s">
        <v>336</v>
      </c>
      <c r="C10" s="547"/>
      <c r="D10" s="547"/>
      <c r="E10" s="547"/>
      <c r="F10" s="550"/>
      <c r="G10" s="549"/>
      <c r="H10" s="247"/>
      <c r="I10" s="247"/>
      <c r="J10" s="247"/>
      <c r="K10" s="247"/>
      <c r="L10" s="249"/>
    </row>
    <row r="11" spans="2:12" ht="12.75">
      <c r="B11" s="546" t="s">
        <v>337</v>
      </c>
      <c r="C11" s="547"/>
      <c r="D11" s="547"/>
      <c r="E11" s="547"/>
      <c r="F11" s="548"/>
      <c r="G11" s="549"/>
      <c r="H11" s="247"/>
      <c r="I11" s="247"/>
      <c r="J11" s="247"/>
      <c r="K11" s="247"/>
      <c r="L11" s="249"/>
    </row>
    <row r="12" spans="2:12" ht="12.75">
      <c r="B12" s="546" t="s">
        <v>338</v>
      </c>
      <c r="C12" s="547"/>
      <c r="D12" s="547"/>
      <c r="E12" s="547"/>
      <c r="F12" s="549"/>
      <c r="G12" s="549"/>
      <c r="H12" s="247"/>
      <c r="I12" s="247"/>
      <c r="J12" s="247"/>
      <c r="K12" s="247"/>
      <c r="L12" s="249"/>
    </row>
    <row r="13" spans="2:12" ht="12.75">
      <c r="B13" s="546" t="s">
        <v>339</v>
      </c>
      <c r="C13" s="547"/>
      <c r="D13" s="547"/>
      <c r="E13" s="547"/>
      <c r="F13" s="549"/>
      <c r="G13" s="549"/>
      <c r="H13" s="247"/>
      <c r="I13" s="247"/>
      <c r="J13" s="247"/>
      <c r="K13" s="247"/>
      <c r="L13" s="249"/>
    </row>
    <row r="14" spans="2:12" ht="12.75">
      <c r="B14" s="546" t="s">
        <v>340</v>
      </c>
      <c r="C14" s="547"/>
      <c r="D14" s="547"/>
      <c r="E14" s="547"/>
      <c r="F14" s="549"/>
      <c r="G14" s="549"/>
      <c r="H14" s="247"/>
      <c r="I14" s="247"/>
      <c r="J14" s="247"/>
      <c r="K14" s="247"/>
      <c r="L14" s="249"/>
    </row>
    <row r="15" spans="2:12" ht="13.5" thickBot="1">
      <c r="B15" s="551" t="s">
        <v>341</v>
      </c>
      <c r="C15" s="523"/>
      <c r="D15" s="523"/>
      <c r="E15" s="523"/>
      <c r="F15" s="524">
        <f>SUM(F8:G14)</f>
        <v>9812</v>
      </c>
      <c r="G15" s="525"/>
      <c r="H15" s="250">
        <f>SUM(H8:H14)</f>
        <v>9596</v>
      </c>
      <c r="I15" s="250">
        <f>SUM(I8:I14)</f>
        <v>216</v>
      </c>
      <c r="J15" s="250"/>
      <c r="K15" s="250"/>
      <c r="L15" s="251"/>
    </row>
    <row r="16" spans="2:12" ht="12.75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</row>
    <row r="17" spans="2:12" ht="12.75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2:12" ht="12.75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</row>
    <row r="19" spans="2:12" ht="12.75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2:12" ht="12.75">
      <c r="B20" s="530" t="s">
        <v>753</v>
      </c>
      <c r="C20" s="530"/>
      <c r="D20" s="530"/>
      <c r="E20" s="530"/>
      <c r="F20" s="530"/>
      <c r="G20" s="530"/>
      <c r="H20" s="530"/>
      <c r="I20" s="530"/>
      <c r="J20" s="530"/>
      <c r="K20" s="530"/>
      <c r="L20" s="530"/>
    </row>
    <row r="21" spans="2:12" ht="12.75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</row>
    <row r="22" spans="2:12" ht="12.75">
      <c r="B22" s="89"/>
      <c r="C22" s="532"/>
      <c r="D22" s="532"/>
      <c r="E22" s="532"/>
      <c r="F22" s="532"/>
      <c r="G22" s="532"/>
      <c r="H22" s="532"/>
      <c r="I22" s="532"/>
      <c r="J22" s="532"/>
      <c r="K22" s="532"/>
      <c r="L22" s="90"/>
    </row>
    <row r="23" spans="2:12" ht="13.5" thickBot="1">
      <c r="B23" s="89"/>
      <c r="C23" s="89"/>
      <c r="D23" s="89"/>
      <c r="E23" s="89"/>
      <c r="F23" s="89"/>
      <c r="G23" s="89"/>
      <c r="H23" s="89"/>
      <c r="I23" s="89"/>
      <c r="J23" s="89"/>
      <c r="K23" s="90" t="s">
        <v>754</v>
      </c>
      <c r="L23" s="90" t="s">
        <v>324</v>
      </c>
    </row>
    <row r="24" spans="2:12" ht="12.75">
      <c r="B24" s="533" t="s">
        <v>343</v>
      </c>
      <c r="C24" s="534"/>
      <c r="D24" s="534"/>
      <c r="E24" s="535"/>
      <c r="F24" s="539" t="s">
        <v>344</v>
      </c>
      <c r="G24" s="540"/>
      <c r="H24" s="541" t="s">
        <v>327</v>
      </c>
      <c r="I24" s="542"/>
      <c r="J24" s="542"/>
      <c r="K24" s="542"/>
      <c r="L24" s="543"/>
    </row>
    <row r="25" spans="2:12" ht="12.75">
      <c r="B25" s="536"/>
      <c r="C25" s="537"/>
      <c r="D25" s="537"/>
      <c r="E25" s="538"/>
      <c r="F25" s="544" t="s">
        <v>345</v>
      </c>
      <c r="G25" s="545"/>
      <c r="H25" s="91" t="s">
        <v>329</v>
      </c>
      <c r="I25" s="91" t="s">
        <v>330</v>
      </c>
      <c r="J25" s="91" t="s">
        <v>331</v>
      </c>
      <c r="K25" s="91" t="s">
        <v>332</v>
      </c>
      <c r="L25" s="92" t="s">
        <v>333</v>
      </c>
    </row>
    <row r="26" spans="2:12" ht="12.75">
      <c r="B26" s="546" t="s">
        <v>346</v>
      </c>
      <c r="C26" s="547"/>
      <c r="D26" s="547"/>
      <c r="E26" s="547"/>
      <c r="F26" s="548">
        <f>SUM(H26)</f>
        <v>4924</v>
      </c>
      <c r="G26" s="550"/>
      <c r="H26" s="247">
        <v>4924</v>
      </c>
      <c r="I26" s="246"/>
      <c r="J26" s="246"/>
      <c r="K26" s="247"/>
      <c r="L26" s="248"/>
    </row>
    <row r="27" spans="2:12" ht="12.75">
      <c r="B27" s="546" t="s">
        <v>347</v>
      </c>
      <c r="C27" s="547"/>
      <c r="D27" s="547"/>
      <c r="E27" s="547"/>
      <c r="F27" s="548"/>
      <c r="G27" s="550"/>
      <c r="H27" s="247"/>
      <c r="I27" s="246"/>
      <c r="J27" s="246"/>
      <c r="K27" s="246"/>
      <c r="L27" s="248"/>
    </row>
    <row r="28" spans="2:12" ht="12.75">
      <c r="B28" s="526" t="s">
        <v>348</v>
      </c>
      <c r="C28" s="517"/>
      <c r="D28" s="517"/>
      <c r="E28" s="518"/>
      <c r="F28" s="519"/>
      <c r="G28" s="520"/>
      <c r="H28" s="247"/>
      <c r="I28" s="247"/>
      <c r="J28" s="246"/>
      <c r="K28" s="246"/>
      <c r="L28" s="248"/>
    </row>
    <row r="29" spans="2:12" ht="12.75">
      <c r="B29" s="521" t="s">
        <v>349</v>
      </c>
      <c r="C29" s="547"/>
      <c r="D29" s="547"/>
      <c r="E29" s="547"/>
      <c r="F29" s="548">
        <f>SUM(H29:I29)</f>
        <v>2798</v>
      </c>
      <c r="G29" s="550"/>
      <c r="H29" s="247">
        <v>2582</v>
      </c>
      <c r="I29" s="247">
        <v>216</v>
      </c>
      <c r="J29" s="246"/>
      <c r="K29" s="246"/>
      <c r="L29" s="249"/>
    </row>
    <row r="30" spans="2:12" ht="12.75">
      <c r="B30" s="546" t="s">
        <v>350</v>
      </c>
      <c r="C30" s="547"/>
      <c r="D30" s="547"/>
      <c r="E30" s="547"/>
      <c r="F30" s="548">
        <f>SUM(H30)</f>
        <v>699</v>
      </c>
      <c r="G30" s="550"/>
      <c r="H30" s="247">
        <v>699</v>
      </c>
      <c r="I30" s="246"/>
      <c r="J30" s="247"/>
      <c r="K30" s="247"/>
      <c r="L30" s="248"/>
    </row>
    <row r="31" spans="2:12" ht="12.75">
      <c r="B31" s="521" t="s">
        <v>351</v>
      </c>
      <c r="C31" s="547"/>
      <c r="D31" s="547"/>
      <c r="E31" s="547"/>
      <c r="F31" s="519">
        <f>SUM(H31)</f>
        <v>1391</v>
      </c>
      <c r="G31" s="520"/>
      <c r="H31" s="247">
        <v>1391</v>
      </c>
      <c r="I31" s="247"/>
      <c r="J31" s="246"/>
      <c r="K31" s="246"/>
      <c r="L31" s="248"/>
    </row>
    <row r="32" spans="2:12" ht="12.75">
      <c r="B32" s="546" t="s">
        <v>352</v>
      </c>
      <c r="C32" s="547"/>
      <c r="D32" s="547"/>
      <c r="E32" s="547"/>
      <c r="F32" s="550"/>
      <c r="G32" s="550"/>
      <c r="H32" s="247"/>
      <c r="I32" s="247"/>
      <c r="J32" s="247"/>
      <c r="K32" s="247"/>
      <c r="L32" s="249"/>
    </row>
    <row r="33" spans="2:12" ht="12.75">
      <c r="B33" s="101" t="s">
        <v>353</v>
      </c>
      <c r="C33" s="99"/>
      <c r="D33" s="99"/>
      <c r="E33" s="100"/>
      <c r="F33" s="519"/>
      <c r="G33" s="520"/>
      <c r="H33" s="247"/>
      <c r="I33" s="247"/>
      <c r="J33" s="247"/>
      <c r="K33" s="247"/>
      <c r="L33" s="248"/>
    </row>
    <row r="34" spans="2:12" ht="13.5" thickBot="1">
      <c r="B34" s="551" t="s">
        <v>341</v>
      </c>
      <c r="C34" s="523"/>
      <c r="D34" s="523"/>
      <c r="E34" s="523"/>
      <c r="F34" s="524">
        <f>SUM(F26:G33)</f>
        <v>9812</v>
      </c>
      <c r="G34" s="524"/>
      <c r="H34" s="250">
        <f>SUM(H26:H33)</f>
        <v>9596</v>
      </c>
      <c r="I34" s="250">
        <f>SUM(I26:I33)</f>
        <v>216</v>
      </c>
      <c r="J34" s="250"/>
      <c r="K34" s="250"/>
      <c r="L34" s="251"/>
    </row>
  </sheetData>
  <sheetProtection/>
  <mergeCells count="45">
    <mergeCell ref="F33:G33"/>
    <mergeCell ref="B34:E34"/>
    <mergeCell ref="F34:G34"/>
    <mergeCell ref="B30:E30"/>
    <mergeCell ref="F30:G30"/>
    <mergeCell ref="B31:E31"/>
    <mergeCell ref="F31:G31"/>
    <mergeCell ref="B32:E32"/>
    <mergeCell ref="F32:G32"/>
    <mergeCell ref="B28:E28"/>
    <mergeCell ref="F28:G28"/>
    <mergeCell ref="B29:E29"/>
    <mergeCell ref="F29:G29"/>
    <mergeCell ref="B26:E26"/>
    <mergeCell ref="F26:G26"/>
    <mergeCell ref="B27:E27"/>
    <mergeCell ref="F27:G27"/>
    <mergeCell ref="B20:L20"/>
    <mergeCell ref="C22:K22"/>
    <mergeCell ref="B24:E25"/>
    <mergeCell ref="F24:G24"/>
    <mergeCell ref="H24:L24"/>
    <mergeCell ref="F25:G25"/>
    <mergeCell ref="B14:E14"/>
    <mergeCell ref="F14:G14"/>
    <mergeCell ref="B15:E15"/>
    <mergeCell ref="F15:G15"/>
    <mergeCell ref="B12:E12"/>
    <mergeCell ref="F12:G12"/>
    <mergeCell ref="B13:E13"/>
    <mergeCell ref="F13:G13"/>
    <mergeCell ref="B10:E10"/>
    <mergeCell ref="F10:G10"/>
    <mergeCell ref="B11:E11"/>
    <mergeCell ref="F11:G11"/>
    <mergeCell ref="B8:E8"/>
    <mergeCell ref="F8:G8"/>
    <mergeCell ref="B9:E9"/>
    <mergeCell ref="F9:G9"/>
    <mergeCell ref="A2:M2"/>
    <mergeCell ref="C4:K4"/>
    <mergeCell ref="B6:E7"/>
    <mergeCell ref="F6:G6"/>
    <mergeCell ref="H6:L6"/>
    <mergeCell ref="F7:G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87"/>
  <sheetViews>
    <sheetView zoomScalePageLayoutView="0" workbookViewId="0" topLeftCell="A1405">
      <selection activeCell="I1412" sqref="A1:I1412"/>
    </sheetView>
  </sheetViews>
  <sheetFormatPr defaultColWidth="9.140625" defaultRowHeight="12.75"/>
  <cols>
    <col min="1" max="1" width="8.140625" style="0" customWidth="1"/>
    <col min="2" max="2" width="9.7109375" style="0" customWidth="1"/>
    <col min="4" max="4" width="11.421875" style="0" bestFit="1" customWidth="1"/>
  </cols>
  <sheetData>
    <row r="1" spans="1:9" s="47" customFormat="1" ht="12.75">
      <c r="A1"/>
      <c r="B1" s="522" t="s">
        <v>748</v>
      </c>
      <c r="C1" s="522"/>
      <c r="D1" s="522"/>
      <c r="E1" s="522"/>
      <c r="F1" s="522"/>
      <c r="G1" s="522"/>
      <c r="H1" s="522"/>
      <c r="I1"/>
    </row>
    <row r="2" spans="1:9" s="47" customFormat="1" ht="12.75">
      <c r="A2"/>
      <c r="B2" s="1"/>
      <c r="C2" s="1"/>
      <c r="D2" s="1"/>
      <c r="E2" s="1"/>
      <c r="F2" s="1"/>
      <c r="G2" s="1"/>
      <c r="H2" s="1"/>
      <c r="I2"/>
    </row>
    <row r="3" spans="1:9" s="47" customFormat="1" ht="12.75">
      <c r="A3"/>
      <c r="B3" s="522" t="s">
        <v>1</v>
      </c>
      <c r="C3" s="522"/>
      <c r="D3" s="522"/>
      <c r="E3" s="522"/>
      <c r="F3" s="522"/>
      <c r="G3" s="522"/>
      <c r="H3" s="522"/>
      <c r="I3"/>
    </row>
    <row r="4" spans="1:9" s="47" customFormat="1" ht="12.75">
      <c r="A4"/>
      <c r="B4" s="1"/>
      <c r="C4" s="1"/>
      <c r="D4" s="1"/>
      <c r="E4" s="1"/>
      <c r="F4" s="1"/>
      <c r="G4" s="1" t="s">
        <v>749</v>
      </c>
      <c r="H4" s="1"/>
      <c r="I4"/>
    </row>
    <row r="5" spans="1:9" s="47" customFormat="1" ht="12.75">
      <c r="A5"/>
      <c r="B5" s="1" t="s">
        <v>3</v>
      </c>
      <c r="C5" s="1"/>
      <c r="D5" s="1"/>
      <c r="E5" s="1"/>
      <c r="F5" s="1"/>
      <c r="G5" s="1" t="s">
        <v>20</v>
      </c>
      <c r="H5" s="1"/>
      <c r="I5"/>
    </row>
    <row r="6" spans="1:9" s="47" customFormat="1" ht="12.75">
      <c r="A6"/>
      <c r="B6" s="1" t="s">
        <v>22</v>
      </c>
      <c r="C6" s="1"/>
      <c r="D6" s="1"/>
      <c r="E6" s="1"/>
      <c r="F6" s="1"/>
      <c r="G6" s="1" t="s">
        <v>21</v>
      </c>
      <c r="H6" s="1"/>
      <c r="I6"/>
    </row>
    <row r="7" spans="1:9" s="47" customFormat="1" ht="12.75">
      <c r="A7"/>
      <c r="B7" s="1" t="s">
        <v>5</v>
      </c>
      <c r="C7" s="1"/>
      <c r="D7" s="1"/>
      <c r="E7" s="1"/>
      <c r="F7" s="1"/>
      <c r="G7" s="1" t="s">
        <v>6</v>
      </c>
      <c r="H7" s="1"/>
      <c r="I7"/>
    </row>
    <row r="8" spans="1:9" s="47" customFormat="1" ht="13.5" thickBot="1">
      <c r="A8"/>
      <c r="B8" s="1"/>
      <c r="C8" s="1"/>
      <c r="D8" s="1"/>
      <c r="E8" s="1"/>
      <c r="F8" s="1"/>
      <c r="G8" s="1"/>
      <c r="H8" s="1"/>
      <c r="I8"/>
    </row>
    <row r="9" spans="1:9" s="47" customFormat="1" ht="12.75">
      <c r="A9"/>
      <c r="B9" s="2" t="s">
        <v>7</v>
      </c>
      <c r="C9" s="2" t="s">
        <v>8</v>
      </c>
      <c r="D9" s="2" t="s">
        <v>9</v>
      </c>
      <c r="E9" s="2" t="s">
        <v>10</v>
      </c>
      <c r="F9" s="2" t="s">
        <v>11</v>
      </c>
      <c r="G9" s="2" t="s">
        <v>12</v>
      </c>
      <c r="H9" s="2" t="s">
        <v>13</v>
      </c>
      <c r="I9"/>
    </row>
    <row r="10" spans="1:9" s="47" customFormat="1" ht="15" thickBot="1">
      <c r="A10"/>
      <c r="B10" s="3" t="s">
        <v>14</v>
      </c>
      <c r="C10" s="3"/>
      <c r="D10" s="3" t="s">
        <v>15</v>
      </c>
      <c r="E10" s="3"/>
      <c r="F10" s="3"/>
      <c r="G10" s="3"/>
      <c r="H10" s="3" t="s">
        <v>16</v>
      </c>
      <c r="I10"/>
    </row>
    <row r="11" spans="1:9" s="47" customFormat="1" ht="3" customHeight="1" thickBot="1">
      <c r="A11"/>
      <c r="B11" s="4"/>
      <c r="C11" s="5"/>
      <c r="D11" s="5"/>
      <c r="E11" s="5"/>
      <c r="F11" s="5"/>
      <c r="G11" s="5"/>
      <c r="H11" s="6"/>
      <c r="I11"/>
    </row>
    <row r="12" spans="1:9" s="47" customFormat="1" ht="13.5" thickBot="1">
      <c r="A12"/>
      <c r="B12" s="4" t="s">
        <v>23</v>
      </c>
      <c r="C12" s="5"/>
      <c r="D12" s="5"/>
      <c r="E12" s="5"/>
      <c r="F12" s="5"/>
      <c r="G12" s="5"/>
      <c r="H12" s="6"/>
      <c r="I12"/>
    </row>
    <row r="13" spans="1:9" s="47" customFormat="1" ht="12.75">
      <c r="A13"/>
      <c r="B13" s="164" t="s">
        <v>24</v>
      </c>
      <c r="C13" s="304" t="s">
        <v>19</v>
      </c>
      <c r="D13" s="332">
        <v>2337</v>
      </c>
      <c r="E13" s="306" t="s">
        <v>504</v>
      </c>
      <c r="F13" s="306" t="s">
        <v>495</v>
      </c>
      <c r="G13" s="24" t="s">
        <v>369</v>
      </c>
      <c r="H13" s="326" t="s">
        <v>330</v>
      </c>
      <c r="I13"/>
    </row>
    <row r="14" spans="1:9" s="47" customFormat="1" ht="12.75">
      <c r="A14"/>
      <c r="B14" s="165" t="s">
        <v>31</v>
      </c>
      <c r="C14" s="16" t="s">
        <v>19</v>
      </c>
      <c r="D14" s="330">
        <v>11492</v>
      </c>
      <c r="E14" s="16" t="s">
        <v>500</v>
      </c>
      <c r="F14" s="10" t="s">
        <v>495</v>
      </c>
      <c r="G14" s="10" t="s">
        <v>369</v>
      </c>
      <c r="H14" s="14" t="s">
        <v>329</v>
      </c>
      <c r="I14"/>
    </row>
    <row r="15" spans="1:9" s="47" customFormat="1" ht="12.75">
      <c r="A15"/>
      <c r="B15" s="165" t="s">
        <v>25</v>
      </c>
      <c r="C15" s="305" t="s">
        <v>19</v>
      </c>
      <c r="D15" s="330">
        <v>41</v>
      </c>
      <c r="E15" s="307" t="s">
        <v>504</v>
      </c>
      <c r="F15" s="307" t="s">
        <v>495</v>
      </c>
      <c r="G15" s="10" t="s">
        <v>369</v>
      </c>
      <c r="H15" s="308" t="s">
        <v>330</v>
      </c>
      <c r="I15"/>
    </row>
    <row r="16" spans="1:10" s="47" customFormat="1" ht="12.75">
      <c r="A16"/>
      <c r="B16" s="165" t="s">
        <v>34</v>
      </c>
      <c r="C16" s="10" t="s">
        <v>19</v>
      </c>
      <c r="D16" s="330">
        <v>7918</v>
      </c>
      <c r="E16" s="16" t="s">
        <v>504</v>
      </c>
      <c r="F16" s="10" t="s">
        <v>495</v>
      </c>
      <c r="G16" s="10" t="s">
        <v>369</v>
      </c>
      <c r="H16" s="14" t="s">
        <v>330</v>
      </c>
      <c r="I16"/>
      <c r="J16" s="226"/>
    </row>
    <row r="17" spans="1:9" s="47" customFormat="1" ht="12.75">
      <c r="A17"/>
      <c r="B17" s="153" t="s">
        <v>35</v>
      </c>
      <c r="C17" s="170" t="s">
        <v>19</v>
      </c>
      <c r="D17" s="331">
        <v>6850</v>
      </c>
      <c r="E17" s="170" t="s">
        <v>504</v>
      </c>
      <c r="F17" s="10" t="s">
        <v>495</v>
      </c>
      <c r="G17" s="10" t="s">
        <v>369</v>
      </c>
      <c r="H17" s="14" t="s">
        <v>330</v>
      </c>
      <c r="I17"/>
    </row>
    <row r="18" spans="1:9" s="47" customFormat="1" ht="12.75">
      <c r="A18"/>
      <c r="B18" s="165" t="s">
        <v>42</v>
      </c>
      <c r="C18" s="16" t="s">
        <v>19</v>
      </c>
      <c r="D18" s="330">
        <v>15141</v>
      </c>
      <c r="E18" s="16" t="s">
        <v>387</v>
      </c>
      <c r="F18" s="10" t="s">
        <v>495</v>
      </c>
      <c r="G18" s="10" t="s">
        <v>369</v>
      </c>
      <c r="H18" s="14" t="s">
        <v>329</v>
      </c>
      <c r="I18"/>
    </row>
    <row r="19" spans="1:9" s="47" customFormat="1" ht="12.75">
      <c r="A19"/>
      <c r="B19" s="165" t="s">
        <v>36</v>
      </c>
      <c r="C19" s="16" t="s">
        <v>19</v>
      </c>
      <c r="D19" s="330">
        <v>15782</v>
      </c>
      <c r="E19" s="16" t="s">
        <v>504</v>
      </c>
      <c r="F19" s="10" t="s">
        <v>495</v>
      </c>
      <c r="G19" s="10" t="s">
        <v>369</v>
      </c>
      <c r="H19" s="14" t="s">
        <v>330</v>
      </c>
      <c r="I19"/>
    </row>
    <row r="20" spans="1:10" s="47" customFormat="1" ht="12.75">
      <c r="A20"/>
      <c r="B20" s="165" t="s">
        <v>37</v>
      </c>
      <c r="C20" s="305" t="s">
        <v>19</v>
      </c>
      <c r="D20" s="330">
        <v>1700</v>
      </c>
      <c r="E20" s="307" t="s">
        <v>499</v>
      </c>
      <c r="F20" s="307" t="s">
        <v>495</v>
      </c>
      <c r="G20" s="10" t="s">
        <v>369</v>
      </c>
      <c r="H20" s="308" t="s">
        <v>332</v>
      </c>
      <c r="I20"/>
      <c r="J20" s="226"/>
    </row>
    <row r="21" spans="1:10" s="47" customFormat="1" ht="12.75">
      <c r="A21"/>
      <c r="B21" s="165" t="s">
        <v>40</v>
      </c>
      <c r="C21" s="305" t="s">
        <v>19</v>
      </c>
      <c r="D21" s="330">
        <v>4280</v>
      </c>
      <c r="E21" s="307" t="s">
        <v>501</v>
      </c>
      <c r="F21" s="307" t="s">
        <v>495</v>
      </c>
      <c r="G21" s="10" t="s">
        <v>369</v>
      </c>
      <c r="H21" s="308" t="s">
        <v>333</v>
      </c>
      <c r="I21"/>
      <c r="J21" s="226"/>
    </row>
    <row r="22" spans="1:10" s="47" customFormat="1" ht="12.75">
      <c r="A22"/>
      <c r="B22" s="165" t="s">
        <v>40</v>
      </c>
      <c r="C22" s="305" t="s">
        <v>19</v>
      </c>
      <c r="D22" s="330">
        <v>1114</v>
      </c>
      <c r="E22" s="307" t="s">
        <v>510</v>
      </c>
      <c r="F22" s="307" t="s">
        <v>495</v>
      </c>
      <c r="G22" s="10" t="s">
        <v>369</v>
      </c>
      <c r="H22" s="308" t="s">
        <v>330</v>
      </c>
      <c r="I22"/>
      <c r="J22" s="226"/>
    </row>
    <row r="23" spans="1:10" s="47" customFormat="1" ht="12.75">
      <c r="A23"/>
      <c r="B23" s="165" t="s">
        <v>42</v>
      </c>
      <c r="C23" s="305" t="s">
        <v>19</v>
      </c>
      <c r="D23" s="330">
        <v>2</v>
      </c>
      <c r="E23" s="307" t="s">
        <v>387</v>
      </c>
      <c r="F23" s="307" t="s">
        <v>495</v>
      </c>
      <c r="G23" s="10" t="s">
        <v>369</v>
      </c>
      <c r="H23" s="308" t="s">
        <v>329</v>
      </c>
      <c r="I23"/>
      <c r="J23" s="226"/>
    </row>
    <row r="24" spans="1:10" s="47" customFormat="1" ht="12.75">
      <c r="A24"/>
      <c r="B24" s="165" t="s">
        <v>40</v>
      </c>
      <c r="C24" s="16" t="s">
        <v>19</v>
      </c>
      <c r="D24" s="330">
        <v>7600</v>
      </c>
      <c r="E24" s="16" t="s">
        <v>500</v>
      </c>
      <c r="F24" s="10" t="s">
        <v>495</v>
      </c>
      <c r="G24" s="10" t="s">
        <v>369</v>
      </c>
      <c r="H24" s="14" t="s">
        <v>329</v>
      </c>
      <c r="I24"/>
      <c r="J24" s="226"/>
    </row>
    <row r="25" spans="1:10" s="47" customFormat="1" ht="12.75">
      <c r="A25"/>
      <c r="B25" s="165" t="s">
        <v>39</v>
      </c>
      <c r="C25" s="16" t="s">
        <v>19</v>
      </c>
      <c r="D25" s="330">
        <v>1015</v>
      </c>
      <c r="E25" s="16" t="s">
        <v>500</v>
      </c>
      <c r="F25" s="10" t="s">
        <v>494</v>
      </c>
      <c r="G25" s="10" t="s">
        <v>369</v>
      </c>
      <c r="H25" s="14" t="s">
        <v>329</v>
      </c>
      <c r="I25"/>
      <c r="J25" s="226"/>
    </row>
    <row r="26" spans="1:10" s="47" customFormat="1" ht="12.75">
      <c r="A26"/>
      <c r="B26" s="165" t="s">
        <v>27</v>
      </c>
      <c r="C26" s="305" t="s">
        <v>19</v>
      </c>
      <c r="D26" s="330">
        <v>16843</v>
      </c>
      <c r="E26" s="307" t="s">
        <v>499</v>
      </c>
      <c r="F26" s="307" t="s">
        <v>516</v>
      </c>
      <c r="G26" s="10" t="s">
        <v>369</v>
      </c>
      <c r="H26" s="308" t="s">
        <v>332</v>
      </c>
      <c r="I26"/>
      <c r="J26" s="226"/>
    </row>
    <row r="27" spans="1:10" s="47" customFormat="1" ht="12.75">
      <c r="A27"/>
      <c r="B27" s="165" t="s">
        <v>27</v>
      </c>
      <c r="C27" s="305" t="s">
        <v>19</v>
      </c>
      <c r="D27" s="330">
        <v>3525</v>
      </c>
      <c r="E27" s="307" t="s">
        <v>504</v>
      </c>
      <c r="F27" s="307" t="s">
        <v>516</v>
      </c>
      <c r="G27" s="10" t="s">
        <v>369</v>
      </c>
      <c r="H27" s="308" t="s">
        <v>330</v>
      </c>
      <c r="I27"/>
      <c r="J27" s="226"/>
    </row>
    <row r="28" spans="1:10" s="47" customFormat="1" ht="12.75">
      <c r="A28"/>
      <c r="B28" s="165" t="s">
        <v>30</v>
      </c>
      <c r="C28" s="305" t="s">
        <v>19</v>
      </c>
      <c r="D28" s="330">
        <v>4366</v>
      </c>
      <c r="E28" s="305" t="s">
        <v>388</v>
      </c>
      <c r="F28" s="307" t="s">
        <v>518</v>
      </c>
      <c r="G28" s="10" t="s">
        <v>369</v>
      </c>
      <c r="H28" s="309" t="s">
        <v>331</v>
      </c>
      <c r="I28"/>
      <c r="J28" s="226"/>
    </row>
    <row r="29" spans="1:9" s="47" customFormat="1" ht="12.75">
      <c r="A29"/>
      <c r="B29" s="165" t="s">
        <v>30</v>
      </c>
      <c r="C29" s="305" t="s">
        <v>19</v>
      </c>
      <c r="D29" s="330">
        <v>1345</v>
      </c>
      <c r="E29" s="307" t="s">
        <v>499</v>
      </c>
      <c r="F29" s="307" t="s">
        <v>518</v>
      </c>
      <c r="G29" s="10" t="s">
        <v>369</v>
      </c>
      <c r="H29" s="308" t="s">
        <v>332</v>
      </c>
      <c r="I29"/>
    </row>
    <row r="30" spans="1:9" s="47" customFormat="1" ht="12.75">
      <c r="A30"/>
      <c r="B30" s="165" t="s">
        <v>30</v>
      </c>
      <c r="C30" s="305" t="s">
        <v>19</v>
      </c>
      <c r="D30" s="330">
        <v>2761</v>
      </c>
      <c r="E30" s="307" t="s">
        <v>513</v>
      </c>
      <c r="F30" s="307" t="s">
        <v>518</v>
      </c>
      <c r="G30" s="10" t="s">
        <v>369</v>
      </c>
      <c r="H30" s="308" t="s">
        <v>332</v>
      </c>
      <c r="I30"/>
    </row>
    <row r="31" spans="1:9" s="47" customFormat="1" ht="12.75">
      <c r="A31"/>
      <c r="B31" s="165" t="s">
        <v>31</v>
      </c>
      <c r="C31" s="305" t="s">
        <v>19</v>
      </c>
      <c r="D31" s="330">
        <v>3164</v>
      </c>
      <c r="E31" s="307" t="s">
        <v>501</v>
      </c>
      <c r="F31" s="307" t="s">
        <v>495</v>
      </c>
      <c r="G31" s="10" t="s">
        <v>369</v>
      </c>
      <c r="H31" s="308" t="s">
        <v>333</v>
      </c>
      <c r="I31"/>
    </row>
    <row r="32" spans="1:9" s="47" customFormat="1" ht="12.75">
      <c r="A32"/>
      <c r="B32" s="165" t="s">
        <v>31</v>
      </c>
      <c r="C32" s="305" t="s">
        <v>19</v>
      </c>
      <c r="D32" s="330">
        <v>667</v>
      </c>
      <c r="E32" s="307" t="s">
        <v>510</v>
      </c>
      <c r="F32" s="307" t="s">
        <v>495</v>
      </c>
      <c r="G32" s="10" t="s">
        <v>369</v>
      </c>
      <c r="H32" s="308" t="s">
        <v>330</v>
      </c>
      <c r="I32"/>
    </row>
    <row r="33" spans="1:9" s="47" customFormat="1" ht="12.75">
      <c r="A33"/>
      <c r="B33" s="153" t="s">
        <v>27</v>
      </c>
      <c r="C33" s="310" t="s">
        <v>19</v>
      </c>
      <c r="D33" s="331">
        <v>613</v>
      </c>
      <c r="E33" s="12" t="s">
        <v>500</v>
      </c>
      <c r="F33" s="12" t="s">
        <v>516</v>
      </c>
      <c r="G33" s="10" t="s">
        <v>369</v>
      </c>
      <c r="H33" s="311" t="s">
        <v>329</v>
      </c>
      <c r="I33"/>
    </row>
    <row r="34" spans="1:9" s="47" customFormat="1" ht="12.75">
      <c r="A34"/>
      <c r="B34" s="153" t="s">
        <v>27</v>
      </c>
      <c r="C34" s="310" t="s">
        <v>19</v>
      </c>
      <c r="D34" s="331">
        <v>2994</v>
      </c>
      <c r="E34" s="12" t="s">
        <v>504</v>
      </c>
      <c r="F34" s="12" t="s">
        <v>516</v>
      </c>
      <c r="G34" s="10" t="s">
        <v>369</v>
      </c>
      <c r="H34" s="311" t="s">
        <v>330</v>
      </c>
      <c r="I34"/>
    </row>
    <row r="35" spans="1:9" s="47" customFormat="1" ht="12.75">
      <c r="A35"/>
      <c r="B35" s="165" t="s">
        <v>27</v>
      </c>
      <c r="C35" s="10" t="s">
        <v>19</v>
      </c>
      <c r="D35" s="330">
        <v>12188</v>
      </c>
      <c r="E35" s="16" t="s">
        <v>387</v>
      </c>
      <c r="F35" s="10" t="s">
        <v>516</v>
      </c>
      <c r="G35" s="10" t="s">
        <v>369</v>
      </c>
      <c r="H35" s="14" t="s">
        <v>329</v>
      </c>
      <c r="I35"/>
    </row>
    <row r="36" spans="1:9" s="47" customFormat="1" ht="12.75">
      <c r="A36"/>
      <c r="B36" s="165" t="s">
        <v>26</v>
      </c>
      <c r="C36" s="305" t="s">
        <v>19</v>
      </c>
      <c r="D36" s="330">
        <v>5978</v>
      </c>
      <c r="E36" s="307" t="s">
        <v>504</v>
      </c>
      <c r="F36" s="307" t="s">
        <v>495</v>
      </c>
      <c r="G36" s="10" t="s">
        <v>369</v>
      </c>
      <c r="H36" s="308" t="s">
        <v>330</v>
      </c>
      <c r="I36"/>
    </row>
    <row r="37" spans="1:9" s="47" customFormat="1" ht="12.75">
      <c r="A37"/>
      <c r="B37" s="165" t="s">
        <v>64</v>
      </c>
      <c r="C37" s="10" t="s">
        <v>18</v>
      </c>
      <c r="D37" s="330">
        <v>538</v>
      </c>
      <c r="E37" s="168" t="s">
        <v>499</v>
      </c>
      <c r="F37" s="10" t="s">
        <v>516</v>
      </c>
      <c r="G37" s="10" t="s">
        <v>369</v>
      </c>
      <c r="H37" s="15" t="s">
        <v>332</v>
      </c>
      <c r="I37"/>
    </row>
    <row r="38" spans="1:9" s="47" customFormat="1" ht="12.75">
      <c r="A38"/>
      <c r="B38" s="165" t="s">
        <v>67</v>
      </c>
      <c r="C38" s="10" t="s">
        <v>18</v>
      </c>
      <c r="D38" s="330">
        <v>2472</v>
      </c>
      <c r="E38" s="168" t="s">
        <v>510</v>
      </c>
      <c r="F38" s="16" t="s">
        <v>495</v>
      </c>
      <c r="G38" s="10" t="s">
        <v>369</v>
      </c>
      <c r="H38" s="15" t="s">
        <v>330</v>
      </c>
      <c r="I38"/>
    </row>
    <row r="39" spans="1:9" s="47" customFormat="1" ht="12.75">
      <c r="A39"/>
      <c r="B39" s="165" t="s">
        <v>102</v>
      </c>
      <c r="C39" s="10" t="s">
        <v>18</v>
      </c>
      <c r="D39" s="330">
        <v>6708</v>
      </c>
      <c r="E39" s="16" t="s">
        <v>513</v>
      </c>
      <c r="F39" s="16" t="s">
        <v>495</v>
      </c>
      <c r="G39" s="10" t="s">
        <v>369</v>
      </c>
      <c r="H39" s="14" t="s">
        <v>332</v>
      </c>
      <c r="I39"/>
    </row>
    <row r="40" spans="1:10" s="47" customFormat="1" ht="12.75">
      <c r="A40"/>
      <c r="B40" s="165" t="s">
        <v>86</v>
      </c>
      <c r="C40" s="10" t="s">
        <v>18</v>
      </c>
      <c r="D40" s="330">
        <v>8150</v>
      </c>
      <c r="E40" s="168" t="s">
        <v>506</v>
      </c>
      <c r="F40" s="16" t="s">
        <v>495</v>
      </c>
      <c r="G40" s="10" t="s">
        <v>369</v>
      </c>
      <c r="H40" s="15" t="s">
        <v>333</v>
      </c>
      <c r="I40"/>
      <c r="J40" s="226"/>
    </row>
    <row r="41" spans="1:10" s="47" customFormat="1" ht="12.75">
      <c r="A41"/>
      <c r="B41" s="165" t="s">
        <v>99</v>
      </c>
      <c r="C41" s="10" t="s">
        <v>18</v>
      </c>
      <c r="D41" s="330">
        <v>841</v>
      </c>
      <c r="E41" s="16" t="s">
        <v>510</v>
      </c>
      <c r="F41" s="16" t="s">
        <v>495</v>
      </c>
      <c r="G41" s="10" t="s">
        <v>369</v>
      </c>
      <c r="H41" s="14" t="s">
        <v>330</v>
      </c>
      <c r="I41"/>
      <c r="J41" s="226"/>
    </row>
    <row r="42" spans="1:10" s="47" customFormat="1" ht="12.75">
      <c r="A42"/>
      <c r="B42" s="165" t="s">
        <v>100</v>
      </c>
      <c r="C42" s="10" t="s">
        <v>18</v>
      </c>
      <c r="D42" s="330">
        <v>783</v>
      </c>
      <c r="E42" s="16" t="s">
        <v>510</v>
      </c>
      <c r="F42" s="16" t="s">
        <v>516</v>
      </c>
      <c r="G42" s="10" t="s">
        <v>369</v>
      </c>
      <c r="H42" s="14" t="s">
        <v>330</v>
      </c>
      <c r="I42"/>
      <c r="J42" s="226"/>
    </row>
    <row r="43" spans="1:10" s="47" customFormat="1" ht="12.75">
      <c r="A43"/>
      <c r="B43" s="165" t="s">
        <v>103</v>
      </c>
      <c r="C43" s="10" t="s">
        <v>18</v>
      </c>
      <c r="D43" s="330">
        <v>2150</v>
      </c>
      <c r="E43" s="16" t="s">
        <v>510</v>
      </c>
      <c r="F43" s="16" t="s">
        <v>516</v>
      </c>
      <c r="G43" s="10" t="s">
        <v>369</v>
      </c>
      <c r="H43" s="14" t="s">
        <v>330</v>
      </c>
      <c r="I43"/>
      <c r="J43" s="226"/>
    </row>
    <row r="44" spans="1:10" s="47" customFormat="1" ht="12.75">
      <c r="A44"/>
      <c r="B44" s="165" t="s">
        <v>807</v>
      </c>
      <c r="C44" s="300" t="s">
        <v>105</v>
      </c>
      <c r="D44" s="330">
        <v>580</v>
      </c>
      <c r="E44" s="16"/>
      <c r="F44" s="10"/>
      <c r="G44" s="10" t="s">
        <v>369</v>
      </c>
      <c r="H44" s="13"/>
      <c r="I44"/>
      <c r="J44" s="226"/>
    </row>
    <row r="45" spans="1:10" s="47" customFormat="1" ht="12.75">
      <c r="A45"/>
      <c r="B45" s="165" t="s">
        <v>792</v>
      </c>
      <c r="C45" s="10" t="s">
        <v>123</v>
      </c>
      <c r="D45" s="277">
        <v>456</v>
      </c>
      <c r="E45" s="16"/>
      <c r="F45" s="10" t="s">
        <v>494</v>
      </c>
      <c r="G45" s="10" t="s">
        <v>369</v>
      </c>
      <c r="H45" s="14"/>
      <c r="I45"/>
      <c r="J45" s="226"/>
    </row>
    <row r="46" spans="1:10" s="47" customFormat="1" ht="12.75">
      <c r="A46"/>
      <c r="B46" s="165" t="s">
        <v>120</v>
      </c>
      <c r="C46" s="10" t="s">
        <v>123</v>
      </c>
      <c r="D46" s="277">
        <v>440</v>
      </c>
      <c r="E46" s="16"/>
      <c r="F46" s="10" t="s">
        <v>516</v>
      </c>
      <c r="G46" s="10" t="s">
        <v>369</v>
      </c>
      <c r="H46" s="14"/>
      <c r="I46"/>
      <c r="J46" s="226"/>
    </row>
    <row r="47" spans="1:10" s="47" customFormat="1" ht="12.75">
      <c r="A47"/>
      <c r="B47" s="165" t="s">
        <v>795</v>
      </c>
      <c r="C47" s="10" t="s">
        <v>123</v>
      </c>
      <c r="D47" s="277">
        <v>158</v>
      </c>
      <c r="E47" s="16"/>
      <c r="F47" s="10" t="s">
        <v>494</v>
      </c>
      <c r="G47" s="10" t="s">
        <v>369</v>
      </c>
      <c r="H47" s="15"/>
      <c r="I47"/>
      <c r="J47" s="226"/>
    </row>
    <row r="48" spans="1:9" s="47" customFormat="1" ht="12.75">
      <c r="A48"/>
      <c r="B48" s="165" t="s">
        <v>793</v>
      </c>
      <c r="C48" s="10" t="s">
        <v>123</v>
      </c>
      <c r="D48" s="277">
        <v>951</v>
      </c>
      <c r="E48" s="16"/>
      <c r="F48" s="10" t="s">
        <v>516</v>
      </c>
      <c r="G48" s="10" t="s">
        <v>369</v>
      </c>
      <c r="H48" s="14"/>
      <c r="I48"/>
    </row>
    <row r="49" spans="1:9" s="47" customFormat="1" ht="12.75">
      <c r="A49"/>
      <c r="B49" s="165" t="s">
        <v>794</v>
      </c>
      <c r="C49" s="10" t="s">
        <v>123</v>
      </c>
      <c r="D49" s="277">
        <v>278</v>
      </c>
      <c r="E49" s="16"/>
      <c r="F49" s="12"/>
      <c r="G49" s="10" t="s">
        <v>369</v>
      </c>
      <c r="H49" s="14"/>
      <c r="I49"/>
    </row>
    <row r="50" spans="1:9" s="47" customFormat="1" ht="3" customHeight="1">
      <c r="A50"/>
      <c r="B50" s="35"/>
      <c r="C50" s="36"/>
      <c r="D50" s="37"/>
      <c r="E50" s="38"/>
      <c r="F50" s="38"/>
      <c r="G50" s="38"/>
      <c r="H50" s="39"/>
      <c r="I50"/>
    </row>
    <row r="51" spans="1:10" s="47" customFormat="1" ht="13.5" thickBot="1">
      <c r="A51"/>
      <c r="B51" s="560" t="s">
        <v>835</v>
      </c>
      <c r="C51" s="559"/>
      <c r="D51" s="42">
        <f>SUM(D13:D50)</f>
        <v>154221</v>
      </c>
      <c r="E51" s="41"/>
      <c r="F51" s="41"/>
      <c r="G51" s="41"/>
      <c r="H51" s="43"/>
      <c r="I51"/>
      <c r="J51" s="226"/>
    </row>
    <row r="52" spans="1:9" s="47" customFormat="1" ht="12.75">
      <c r="A52"/>
      <c r="B52" s="44"/>
      <c r="C52" s="45"/>
      <c r="D52" s="75"/>
      <c r="E52" s="44"/>
      <c r="F52" s="45"/>
      <c r="G52" s="45"/>
      <c r="H52" s="45"/>
      <c r="I52"/>
    </row>
    <row r="53" spans="1:9" s="47" customFormat="1" ht="12.75">
      <c r="A53"/>
      <c r="B53" s="44"/>
      <c r="C53" s="45"/>
      <c r="D53" s="75"/>
      <c r="E53" s="44"/>
      <c r="F53" s="45"/>
      <c r="G53" s="45"/>
      <c r="H53" s="45"/>
      <c r="I53"/>
    </row>
    <row r="54" spans="1:9" s="47" customFormat="1" ht="12.75">
      <c r="A54"/>
      <c r="B54" s="44"/>
      <c r="C54" s="45"/>
      <c r="D54" s="75"/>
      <c r="E54" s="44"/>
      <c r="F54" s="45"/>
      <c r="G54" s="45"/>
      <c r="H54" s="45"/>
      <c r="I54"/>
    </row>
    <row r="55" spans="1:9" s="47" customFormat="1" ht="12.75">
      <c r="A55"/>
      <c r="B55" s="44"/>
      <c r="C55" s="45"/>
      <c r="D55" s="75"/>
      <c r="E55" s="44"/>
      <c r="F55" s="45"/>
      <c r="G55" s="45"/>
      <c r="H55" s="45"/>
      <c r="I55"/>
    </row>
    <row r="56" spans="1:9" s="47" customFormat="1" ht="12.75">
      <c r="A56"/>
      <c r="B56" s="44"/>
      <c r="C56" s="45"/>
      <c r="D56" s="75"/>
      <c r="E56" s="44"/>
      <c r="F56" s="45"/>
      <c r="G56" s="45"/>
      <c r="H56" s="45"/>
      <c r="I56"/>
    </row>
    <row r="57" spans="1:9" s="47" customFormat="1" ht="12.75">
      <c r="A57"/>
      <c r="B57" s="44"/>
      <c r="C57" s="45"/>
      <c r="D57" s="75"/>
      <c r="E57" s="44"/>
      <c r="F57" s="45"/>
      <c r="G57" s="45"/>
      <c r="H57" s="45"/>
      <c r="I57"/>
    </row>
    <row r="58" spans="1:9" s="47" customFormat="1" ht="12.75">
      <c r="A58"/>
      <c r="B58" s="44"/>
      <c r="C58" s="45"/>
      <c r="D58" s="75"/>
      <c r="E58" s="44"/>
      <c r="F58" s="45"/>
      <c r="G58" s="45"/>
      <c r="H58" s="45"/>
      <c r="I58"/>
    </row>
    <row r="59" spans="1:9" s="47" customFormat="1" ht="12.75">
      <c r="A59"/>
      <c r="B59" s="44"/>
      <c r="C59" s="45"/>
      <c r="D59" s="75"/>
      <c r="E59" s="44"/>
      <c r="F59" s="45"/>
      <c r="G59" s="45"/>
      <c r="H59" s="45"/>
      <c r="I59"/>
    </row>
    <row r="60" spans="1:9" s="47" customFormat="1" ht="12.75">
      <c r="A60"/>
      <c r="B60" s="44"/>
      <c r="C60" s="45"/>
      <c r="D60" s="75"/>
      <c r="E60" s="44"/>
      <c r="F60" s="45"/>
      <c r="G60" s="45"/>
      <c r="H60" s="45"/>
      <c r="I60"/>
    </row>
    <row r="61" spans="1:9" s="47" customFormat="1" ht="12.75">
      <c r="A61"/>
      <c r="B61" s="522" t="s">
        <v>748</v>
      </c>
      <c r="C61" s="522"/>
      <c r="D61" s="522"/>
      <c r="E61" s="522"/>
      <c r="F61" s="522"/>
      <c r="G61" s="522"/>
      <c r="H61" s="522"/>
      <c r="I61"/>
    </row>
    <row r="62" spans="1:9" s="47" customFormat="1" ht="12.75">
      <c r="A62"/>
      <c r="B62" s="1"/>
      <c r="C62" s="1"/>
      <c r="D62" s="1"/>
      <c r="E62" s="1"/>
      <c r="F62" s="1"/>
      <c r="G62" s="1"/>
      <c r="H62" s="1"/>
      <c r="I62"/>
    </row>
    <row r="63" spans="1:9" s="47" customFormat="1" ht="12.75">
      <c r="A63"/>
      <c r="B63" s="522" t="s">
        <v>1</v>
      </c>
      <c r="C63" s="522"/>
      <c r="D63" s="522"/>
      <c r="E63" s="522"/>
      <c r="F63" s="522"/>
      <c r="G63" s="522"/>
      <c r="H63" s="522"/>
      <c r="I63"/>
    </row>
    <row r="64" spans="1:9" s="47" customFormat="1" ht="12.75">
      <c r="A64"/>
      <c r="B64" s="1"/>
      <c r="C64" s="1"/>
      <c r="D64" s="1"/>
      <c r="E64" s="1"/>
      <c r="F64" s="1"/>
      <c r="G64" s="1" t="s">
        <v>749</v>
      </c>
      <c r="H64" s="1"/>
      <c r="I64"/>
    </row>
    <row r="65" spans="1:9" s="47" customFormat="1" ht="12.75">
      <c r="A65"/>
      <c r="B65" s="1" t="s">
        <v>3</v>
      </c>
      <c r="C65" s="1"/>
      <c r="D65" s="1"/>
      <c r="E65" s="1"/>
      <c r="F65" s="1"/>
      <c r="G65" s="1" t="s">
        <v>63</v>
      </c>
      <c r="H65" s="1"/>
      <c r="I65"/>
    </row>
    <row r="66" spans="1:9" s="47" customFormat="1" ht="12.75">
      <c r="A66"/>
      <c r="B66" s="1" t="s">
        <v>22</v>
      </c>
      <c r="C66" s="1"/>
      <c r="D66" s="1"/>
      <c r="E66" s="1"/>
      <c r="F66" s="1"/>
      <c r="G66" s="1" t="s">
        <v>838</v>
      </c>
      <c r="H66" s="1"/>
      <c r="I66"/>
    </row>
    <row r="67" spans="1:9" s="47" customFormat="1" ht="12.75">
      <c r="A67"/>
      <c r="B67" s="1" t="s">
        <v>5</v>
      </c>
      <c r="C67" s="1"/>
      <c r="D67" s="1"/>
      <c r="E67" s="1"/>
      <c r="F67" s="1"/>
      <c r="G67" s="1" t="s">
        <v>6</v>
      </c>
      <c r="H67" s="1"/>
      <c r="I67"/>
    </row>
    <row r="68" spans="1:9" s="47" customFormat="1" ht="13.5" thickBot="1">
      <c r="A68"/>
      <c r="B68" s="1"/>
      <c r="C68" s="1"/>
      <c r="D68" s="1"/>
      <c r="E68" s="1"/>
      <c r="F68" s="1"/>
      <c r="G68" s="1"/>
      <c r="H68" s="1"/>
      <c r="I68"/>
    </row>
    <row r="69" spans="1:9" s="47" customFormat="1" ht="12.75">
      <c r="A69"/>
      <c r="B69" s="2" t="s">
        <v>7</v>
      </c>
      <c r="C69" s="2" t="s">
        <v>8</v>
      </c>
      <c r="D69" s="2" t="s">
        <v>9</v>
      </c>
      <c r="E69" s="2" t="s">
        <v>10</v>
      </c>
      <c r="F69" s="2" t="s">
        <v>11</v>
      </c>
      <c r="G69" s="2" t="s">
        <v>12</v>
      </c>
      <c r="H69" s="2" t="s">
        <v>13</v>
      </c>
      <c r="I69"/>
    </row>
    <row r="70" spans="1:9" s="47" customFormat="1" ht="12.75" customHeight="1" thickBot="1">
      <c r="A70"/>
      <c r="B70" s="3" t="s">
        <v>14</v>
      </c>
      <c r="C70" s="3"/>
      <c r="D70" s="3" t="s">
        <v>15</v>
      </c>
      <c r="E70" s="3"/>
      <c r="F70" s="3"/>
      <c r="G70" s="3"/>
      <c r="H70" s="3" t="s">
        <v>16</v>
      </c>
      <c r="I70"/>
    </row>
    <row r="71" spans="1:9" s="47" customFormat="1" ht="3" customHeight="1" thickBot="1">
      <c r="A71"/>
      <c r="B71" s="4"/>
      <c r="C71" s="5"/>
      <c r="D71" s="5"/>
      <c r="E71" s="5"/>
      <c r="F71" s="5"/>
      <c r="G71" s="5"/>
      <c r="H71" s="6"/>
      <c r="I71"/>
    </row>
    <row r="72" spans="1:9" s="47" customFormat="1" ht="13.5" thickBot="1">
      <c r="A72"/>
      <c r="B72" s="4" t="s">
        <v>816</v>
      </c>
      <c r="C72" s="5"/>
      <c r="D72" s="5"/>
      <c r="E72" s="5"/>
      <c r="F72" s="5"/>
      <c r="G72" s="5"/>
      <c r="H72" s="6"/>
      <c r="I72"/>
    </row>
    <row r="73" spans="1:10" s="47" customFormat="1" ht="12.75">
      <c r="A73"/>
      <c r="B73" s="312" t="s">
        <v>29</v>
      </c>
      <c r="C73" s="227" t="s">
        <v>19</v>
      </c>
      <c r="D73" s="329">
        <v>1234</v>
      </c>
      <c r="E73" s="172" t="s">
        <v>501</v>
      </c>
      <c r="F73" s="24" t="s">
        <v>495</v>
      </c>
      <c r="G73" s="24" t="s">
        <v>369</v>
      </c>
      <c r="H73" s="33" t="s">
        <v>333</v>
      </c>
      <c r="I73" s="218"/>
      <c r="J73" s="327"/>
    </row>
    <row r="74" spans="1:9" s="47" customFormat="1" ht="12.75">
      <c r="A74"/>
      <c r="B74" s="165" t="s">
        <v>32</v>
      </c>
      <c r="C74" s="300" t="s">
        <v>19</v>
      </c>
      <c r="D74" s="330">
        <v>15340</v>
      </c>
      <c r="E74" s="16" t="s">
        <v>504</v>
      </c>
      <c r="F74" s="10" t="s">
        <v>495</v>
      </c>
      <c r="G74" s="10" t="s">
        <v>369</v>
      </c>
      <c r="H74" s="14" t="s">
        <v>330</v>
      </c>
      <c r="I74"/>
    </row>
    <row r="75" spans="1:9" s="47" customFormat="1" ht="12.75">
      <c r="A75"/>
      <c r="B75" s="165" t="s">
        <v>32</v>
      </c>
      <c r="C75" s="305" t="s">
        <v>19</v>
      </c>
      <c r="D75" s="277">
        <v>11961</v>
      </c>
      <c r="E75" s="307" t="s">
        <v>388</v>
      </c>
      <c r="F75" s="307" t="s">
        <v>495</v>
      </c>
      <c r="G75" s="10" t="s">
        <v>369</v>
      </c>
      <c r="H75" s="308" t="s">
        <v>331</v>
      </c>
      <c r="I75"/>
    </row>
    <row r="76" spans="1:9" s="47" customFormat="1" ht="12.75">
      <c r="A76"/>
      <c r="B76" s="165" t="s">
        <v>33</v>
      </c>
      <c r="C76" s="305" t="s">
        <v>19</v>
      </c>
      <c r="D76" s="277">
        <v>2459</v>
      </c>
      <c r="E76" s="307" t="s">
        <v>505</v>
      </c>
      <c r="F76" s="307" t="s">
        <v>495</v>
      </c>
      <c r="G76" s="10" t="s">
        <v>369</v>
      </c>
      <c r="H76" s="308" t="s">
        <v>332</v>
      </c>
      <c r="I76"/>
    </row>
    <row r="77" spans="1:12" s="47" customFormat="1" ht="12.75">
      <c r="A77"/>
      <c r="B77" s="165" t="s">
        <v>33</v>
      </c>
      <c r="C77" s="305" t="s">
        <v>19</v>
      </c>
      <c r="D77" s="277">
        <v>2173</v>
      </c>
      <c r="E77" s="307" t="s">
        <v>500</v>
      </c>
      <c r="F77" s="307" t="s">
        <v>495</v>
      </c>
      <c r="G77" s="10" t="s">
        <v>369</v>
      </c>
      <c r="H77" s="308" t="s">
        <v>329</v>
      </c>
      <c r="I77" s="218"/>
      <c r="J77" s="226"/>
      <c r="L77" s="327"/>
    </row>
    <row r="78" spans="1:10" s="47" customFormat="1" ht="12.75">
      <c r="A78"/>
      <c r="B78" s="165" t="s">
        <v>32</v>
      </c>
      <c r="C78" s="305" t="s">
        <v>19</v>
      </c>
      <c r="D78" s="277">
        <v>11961</v>
      </c>
      <c r="E78" s="307" t="s">
        <v>388</v>
      </c>
      <c r="F78" s="307" t="s">
        <v>495</v>
      </c>
      <c r="G78" s="10" t="s">
        <v>369</v>
      </c>
      <c r="H78" s="308" t="s">
        <v>331</v>
      </c>
      <c r="I78"/>
      <c r="J78" s="226"/>
    </row>
    <row r="79" spans="1:10" s="47" customFormat="1" ht="12.75">
      <c r="A79"/>
      <c r="B79" s="165" t="s">
        <v>38</v>
      </c>
      <c r="C79" s="305" t="s">
        <v>19</v>
      </c>
      <c r="D79" s="277">
        <v>6182</v>
      </c>
      <c r="E79" s="307" t="s">
        <v>504</v>
      </c>
      <c r="F79" s="307" t="s">
        <v>495</v>
      </c>
      <c r="G79" s="10" t="s">
        <v>369</v>
      </c>
      <c r="H79" s="308" t="s">
        <v>330</v>
      </c>
      <c r="I79" s="48"/>
      <c r="J79" s="226"/>
    </row>
    <row r="80" spans="1:10" s="47" customFormat="1" ht="12.75">
      <c r="A80"/>
      <c r="B80" s="165" t="s">
        <v>38</v>
      </c>
      <c r="C80" s="305" t="s">
        <v>19</v>
      </c>
      <c r="D80" s="277">
        <v>1833</v>
      </c>
      <c r="E80" s="307" t="s">
        <v>388</v>
      </c>
      <c r="F80" s="334" t="s">
        <v>495</v>
      </c>
      <c r="G80" s="10" t="s">
        <v>369</v>
      </c>
      <c r="H80" s="308" t="s">
        <v>331</v>
      </c>
      <c r="I80"/>
      <c r="J80" s="226"/>
    </row>
    <row r="81" spans="1:10" s="47" customFormat="1" ht="12.75">
      <c r="A81"/>
      <c r="B81" s="165" t="s">
        <v>53</v>
      </c>
      <c r="C81" s="305" t="s">
        <v>19</v>
      </c>
      <c r="D81" s="277">
        <v>2603</v>
      </c>
      <c r="E81" s="307" t="s">
        <v>387</v>
      </c>
      <c r="F81" s="307" t="s">
        <v>495</v>
      </c>
      <c r="G81" s="10" t="s">
        <v>369</v>
      </c>
      <c r="H81" s="308" t="s">
        <v>329</v>
      </c>
      <c r="I81" s="48"/>
      <c r="J81" s="226"/>
    </row>
    <row r="82" spans="1:10" s="47" customFormat="1" ht="12.75">
      <c r="A82"/>
      <c r="B82" s="165" t="s">
        <v>61</v>
      </c>
      <c r="C82" s="305" t="s">
        <v>19</v>
      </c>
      <c r="D82" s="277">
        <v>10</v>
      </c>
      <c r="E82" s="307" t="s">
        <v>387</v>
      </c>
      <c r="F82" s="307" t="s">
        <v>495</v>
      </c>
      <c r="G82" s="10" t="s">
        <v>369</v>
      </c>
      <c r="H82" s="308" t="s">
        <v>329</v>
      </c>
      <c r="I82" s="48"/>
      <c r="J82" s="226"/>
    </row>
    <row r="83" spans="1:10" s="47" customFormat="1" ht="12.75">
      <c r="A83"/>
      <c r="B83" s="165" t="s">
        <v>65</v>
      </c>
      <c r="C83" s="10" t="s">
        <v>18</v>
      </c>
      <c r="D83" s="277">
        <v>39</v>
      </c>
      <c r="E83" s="16" t="s">
        <v>387</v>
      </c>
      <c r="F83" s="10" t="s">
        <v>495</v>
      </c>
      <c r="G83" s="10" t="s">
        <v>369</v>
      </c>
      <c r="H83" s="14" t="s">
        <v>329</v>
      </c>
      <c r="I83" s="48"/>
      <c r="J83" s="226"/>
    </row>
    <row r="84" spans="1:10" s="47" customFormat="1" ht="12.75">
      <c r="A84"/>
      <c r="B84" s="153" t="s">
        <v>66</v>
      </c>
      <c r="C84" s="10" t="s">
        <v>18</v>
      </c>
      <c r="D84" s="328">
        <v>2997</v>
      </c>
      <c r="E84" s="313" t="s">
        <v>500</v>
      </c>
      <c r="F84" s="10" t="s">
        <v>495</v>
      </c>
      <c r="G84" s="10" t="s">
        <v>369</v>
      </c>
      <c r="H84" s="314" t="s">
        <v>329</v>
      </c>
      <c r="I84" s="48"/>
      <c r="J84" s="226"/>
    </row>
    <row r="85" spans="1:10" s="47" customFormat="1" ht="12.75">
      <c r="A85"/>
      <c r="B85" s="165" t="s">
        <v>68</v>
      </c>
      <c r="C85" s="300" t="s">
        <v>18</v>
      </c>
      <c r="D85" s="277">
        <v>5985</v>
      </c>
      <c r="E85" s="16" t="s">
        <v>501</v>
      </c>
      <c r="F85" s="10" t="s">
        <v>495</v>
      </c>
      <c r="G85" s="10" t="s">
        <v>369</v>
      </c>
      <c r="H85" s="14" t="s">
        <v>333</v>
      </c>
      <c r="I85"/>
      <c r="J85" s="226"/>
    </row>
    <row r="86" spans="1:10" s="47" customFormat="1" ht="12.75">
      <c r="A86"/>
      <c r="B86" s="165" t="s">
        <v>68</v>
      </c>
      <c r="C86" s="300" t="s">
        <v>18</v>
      </c>
      <c r="D86" s="277">
        <v>230</v>
      </c>
      <c r="E86" s="16" t="s">
        <v>500</v>
      </c>
      <c r="F86" s="10" t="s">
        <v>495</v>
      </c>
      <c r="G86" s="10" t="s">
        <v>369</v>
      </c>
      <c r="H86" s="14" t="s">
        <v>329</v>
      </c>
      <c r="I86"/>
      <c r="J86" s="226"/>
    </row>
    <row r="87" spans="1:10" s="47" customFormat="1" ht="12.75">
      <c r="A87"/>
      <c r="B87" s="165" t="s">
        <v>69</v>
      </c>
      <c r="C87" s="10" t="s">
        <v>18</v>
      </c>
      <c r="D87" s="277">
        <v>8930</v>
      </c>
      <c r="E87" s="16" t="s">
        <v>500</v>
      </c>
      <c r="F87" s="10" t="s">
        <v>495</v>
      </c>
      <c r="G87" s="10" t="s">
        <v>369</v>
      </c>
      <c r="H87" s="14" t="s">
        <v>329</v>
      </c>
      <c r="I87"/>
      <c r="J87" s="226"/>
    </row>
    <row r="88" spans="1:10" s="47" customFormat="1" ht="12.75">
      <c r="A88"/>
      <c r="B88" s="165" t="s">
        <v>71</v>
      </c>
      <c r="C88" s="10" t="s">
        <v>18</v>
      </c>
      <c r="D88" s="277">
        <v>1877</v>
      </c>
      <c r="E88" s="16" t="s">
        <v>499</v>
      </c>
      <c r="F88" s="16" t="s">
        <v>495</v>
      </c>
      <c r="G88" s="10" t="s">
        <v>369</v>
      </c>
      <c r="H88" s="14" t="s">
        <v>332</v>
      </c>
      <c r="I88"/>
      <c r="J88" s="226"/>
    </row>
    <row r="89" spans="1:10" s="47" customFormat="1" ht="12.75">
      <c r="A89"/>
      <c r="B89" s="165" t="s">
        <v>71</v>
      </c>
      <c r="C89" s="10" t="s">
        <v>18</v>
      </c>
      <c r="D89" s="277">
        <v>14967</v>
      </c>
      <c r="E89" s="16" t="s">
        <v>502</v>
      </c>
      <c r="F89" s="10" t="s">
        <v>495</v>
      </c>
      <c r="G89" s="10" t="s">
        <v>369</v>
      </c>
      <c r="H89" s="15" t="s">
        <v>331</v>
      </c>
      <c r="I89"/>
      <c r="J89" s="226"/>
    </row>
    <row r="90" spans="1:9" s="47" customFormat="1" ht="12.75">
      <c r="A90"/>
      <c r="B90" s="165" t="s">
        <v>72</v>
      </c>
      <c r="C90" s="10" t="s">
        <v>18</v>
      </c>
      <c r="D90" s="277">
        <v>3626</v>
      </c>
      <c r="E90" s="16" t="s">
        <v>502</v>
      </c>
      <c r="F90" s="10" t="s">
        <v>495</v>
      </c>
      <c r="G90" s="10" t="s">
        <v>369</v>
      </c>
      <c r="H90" s="15" t="s">
        <v>331</v>
      </c>
      <c r="I90"/>
    </row>
    <row r="91" spans="1:9" s="47" customFormat="1" ht="12.75">
      <c r="A91"/>
      <c r="B91" s="165" t="s">
        <v>72</v>
      </c>
      <c r="C91" s="10" t="s">
        <v>18</v>
      </c>
      <c r="D91" s="277">
        <v>255</v>
      </c>
      <c r="E91" s="16" t="s">
        <v>500</v>
      </c>
      <c r="F91" s="10" t="s">
        <v>495</v>
      </c>
      <c r="G91" s="10" t="s">
        <v>369</v>
      </c>
      <c r="H91" s="14" t="s">
        <v>329</v>
      </c>
      <c r="I91"/>
    </row>
    <row r="92" spans="1:9" s="47" customFormat="1" ht="12.75">
      <c r="A92"/>
      <c r="B92" s="165" t="s">
        <v>73</v>
      </c>
      <c r="C92" s="10" t="s">
        <v>18</v>
      </c>
      <c r="D92" s="277">
        <v>8204</v>
      </c>
      <c r="E92" s="16" t="s">
        <v>502</v>
      </c>
      <c r="F92" s="16" t="s">
        <v>495</v>
      </c>
      <c r="G92" s="10" t="s">
        <v>369</v>
      </c>
      <c r="H92" s="14" t="s">
        <v>331</v>
      </c>
      <c r="I92"/>
    </row>
    <row r="93" spans="1:9" s="47" customFormat="1" ht="12.75">
      <c r="A93"/>
      <c r="B93" s="165" t="s">
        <v>73</v>
      </c>
      <c r="C93" s="10" t="s">
        <v>18</v>
      </c>
      <c r="D93" s="277">
        <v>6684</v>
      </c>
      <c r="E93" s="16" t="s">
        <v>503</v>
      </c>
      <c r="F93" s="16" t="s">
        <v>495</v>
      </c>
      <c r="G93" s="10" t="s">
        <v>369</v>
      </c>
      <c r="H93" s="14" t="s">
        <v>330</v>
      </c>
      <c r="I93"/>
    </row>
    <row r="94" spans="1:9" s="47" customFormat="1" ht="12.75">
      <c r="A94"/>
      <c r="B94" s="165" t="s">
        <v>73</v>
      </c>
      <c r="C94" s="10" t="s">
        <v>18</v>
      </c>
      <c r="D94" s="277">
        <v>18851</v>
      </c>
      <c r="E94" s="16" t="s">
        <v>500</v>
      </c>
      <c r="F94" s="10" t="s">
        <v>495</v>
      </c>
      <c r="G94" s="10" t="s">
        <v>369</v>
      </c>
      <c r="H94" s="15" t="s">
        <v>329</v>
      </c>
      <c r="I94"/>
    </row>
    <row r="95" spans="1:9" s="47" customFormat="1" ht="12.75">
      <c r="A95"/>
      <c r="B95" s="165" t="s">
        <v>74</v>
      </c>
      <c r="C95" s="10" t="s">
        <v>18</v>
      </c>
      <c r="D95" s="277">
        <v>7309</v>
      </c>
      <c r="E95" s="16" t="s">
        <v>387</v>
      </c>
      <c r="F95" s="10" t="s">
        <v>495</v>
      </c>
      <c r="G95" s="10" t="s">
        <v>369</v>
      </c>
      <c r="H95" s="14" t="s">
        <v>329</v>
      </c>
      <c r="I95"/>
    </row>
    <row r="96" spans="1:9" s="47" customFormat="1" ht="12.75">
      <c r="A96"/>
      <c r="B96" s="165" t="s">
        <v>75</v>
      </c>
      <c r="C96" s="10" t="s">
        <v>18</v>
      </c>
      <c r="D96" s="277">
        <v>220</v>
      </c>
      <c r="E96" s="16" t="s">
        <v>387</v>
      </c>
      <c r="F96" s="10" t="s">
        <v>494</v>
      </c>
      <c r="G96" s="10" t="s">
        <v>369</v>
      </c>
      <c r="H96" s="14" t="s">
        <v>329</v>
      </c>
      <c r="I96"/>
    </row>
    <row r="97" spans="1:9" s="47" customFormat="1" ht="12.75">
      <c r="A97"/>
      <c r="B97" s="165" t="s">
        <v>76</v>
      </c>
      <c r="C97" s="10" t="s">
        <v>18</v>
      </c>
      <c r="D97" s="277">
        <v>457</v>
      </c>
      <c r="E97" s="16" t="s">
        <v>387</v>
      </c>
      <c r="F97" s="10" t="s">
        <v>494</v>
      </c>
      <c r="G97" s="10" t="s">
        <v>369</v>
      </c>
      <c r="H97" s="14" t="s">
        <v>329</v>
      </c>
      <c r="I97"/>
    </row>
    <row r="98" spans="1:9" s="47" customFormat="1" ht="12.75">
      <c r="A98"/>
      <c r="B98" s="153" t="s">
        <v>77</v>
      </c>
      <c r="C98" s="10" t="s">
        <v>18</v>
      </c>
      <c r="D98" s="328">
        <v>8115</v>
      </c>
      <c r="E98" s="170" t="s">
        <v>503</v>
      </c>
      <c r="F98" s="10" t="s">
        <v>495</v>
      </c>
      <c r="G98" s="10" t="s">
        <v>369</v>
      </c>
      <c r="H98" s="14" t="s">
        <v>330</v>
      </c>
      <c r="I98"/>
    </row>
    <row r="99" spans="1:9" s="47" customFormat="1" ht="12.75">
      <c r="A99"/>
      <c r="B99" s="165" t="s">
        <v>79</v>
      </c>
      <c r="C99" s="10" t="s">
        <v>18</v>
      </c>
      <c r="D99" s="330">
        <v>11895</v>
      </c>
      <c r="E99" s="16" t="s">
        <v>498</v>
      </c>
      <c r="F99" s="10" t="s">
        <v>495</v>
      </c>
      <c r="G99" s="10" t="s">
        <v>369</v>
      </c>
      <c r="H99" s="14" t="s">
        <v>333</v>
      </c>
      <c r="I99"/>
    </row>
    <row r="100" spans="1:9" s="47" customFormat="1" ht="12.75">
      <c r="A100"/>
      <c r="B100" s="165" t="s">
        <v>79</v>
      </c>
      <c r="C100" s="10" t="s">
        <v>18</v>
      </c>
      <c r="D100" s="277">
        <v>8323</v>
      </c>
      <c r="E100" s="16" t="s">
        <v>504</v>
      </c>
      <c r="F100" s="10" t="s">
        <v>495</v>
      </c>
      <c r="G100" s="10" t="s">
        <v>369</v>
      </c>
      <c r="H100" s="14" t="s">
        <v>330</v>
      </c>
      <c r="I100"/>
    </row>
    <row r="101" spans="1:9" s="47" customFormat="1" ht="12.75">
      <c r="A101"/>
      <c r="B101" s="165" t="s">
        <v>80</v>
      </c>
      <c r="C101" s="10" t="s">
        <v>18</v>
      </c>
      <c r="D101" s="330">
        <v>67</v>
      </c>
      <c r="E101" s="16" t="s">
        <v>387</v>
      </c>
      <c r="F101" s="10" t="s">
        <v>495</v>
      </c>
      <c r="G101" s="10" t="s">
        <v>369</v>
      </c>
      <c r="H101" s="14" t="s">
        <v>329</v>
      </c>
      <c r="I101"/>
    </row>
    <row r="102" spans="1:9" s="47" customFormat="1" ht="12.75">
      <c r="A102"/>
      <c r="B102" s="165" t="s">
        <v>81</v>
      </c>
      <c r="C102" s="10" t="s">
        <v>18</v>
      </c>
      <c r="D102" s="330">
        <v>785</v>
      </c>
      <c r="E102" s="16" t="s">
        <v>505</v>
      </c>
      <c r="F102" s="10" t="s">
        <v>495</v>
      </c>
      <c r="G102" s="10" t="s">
        <v>369</v>
      </c>
      <c r="H102" s="15" t="s">
        <v>332</v>
      </c>
      <c r="I102"/>
    </row>
    <row r="103" spans="1:9" s="47" customFormat="1" ht="12.75">
      <c r="A103"/>
      <c r="B103" s="165" t="s">
        <v>82</v>
      </c>
      <c r="C103" s="10" t="s">
        <v>18</v>
      </c>
      <c r="D103" s="330">
        <v>625</v>
      </c>
      <c r="E103" s="16" t="s">
        <v>505</v>
      </c>
      <c r="F103" s="10" t="s">
        <v>495</v>
      </c>
      <c r="G103" s="10" t="s">
        <v>369</v>
      </c>
      <c r="H103" s="14" t="s">
        <v>332</v>
      </c>
      <c r="I103"/>
    </row>
    <row r="104" spans="1:9" s="47" customFormat="1" ht="12.75">
      <c r="A104"/>
      <c r="B104" s="165" t="s">
        <v>83</v>
      </c>
      <c r="C104" s="300" t="s">
        <v>18</v>
      </c>
      <c r="D104" s="330">
        <v>191</v>
      </c>
      <c r="E104" s="16" t="s">
        <v>500</v>
      </c>
      <c r="F104" s="10" t="s">
        <v>495</v>
      </c>
      <c r="G104" s="10" t="s">
        <v>369</v>
      </c>
      <c r="H104" s="14" t="s">
        <v>329</v>
      </c>
      <c r="I104"/>
    </row>
    <row r="105" spans="1:9" s="47" customFormat="1" ht="12.75">
      <c r="A105"/>
      <c r="B105" s="165" t="s">
        <v>83</v>
      </c>
      <c r="C105" s="300" t="s">
        <v>18</v>
      </c>
      <c r="D105" s="330">
        <v>986</v>
      </c>
      <c r="E105" s="16" t="s">
        <v>505</v>
      </c>
      <c r="F105" s="10" t="s">
        <v>495</v>
      </c>
      <c r="G105" s="10" t="s">
        <v>369</v>
      </c>
      <c r="H105" s="14" t="s">
        <v>332</v>
      </c>
      <c r="I105"/>
    </row>
    <row r="106" spans="1:10" s="47" customFormat="1" ht="12.75">
      <c r="A106"/>
      <c r="B106" s="165" t="s">
        <v>84</v>
      </c>
      <c r="C106" s="300" t="s">
        <v>18</v>
      </c>
      <c r="D106" s="330">
        <v>48</v>
      </c>
      <c r="E106" s="16" t="s">
        <v>387</v>
      </c>
      <c r="F106" s="10" t="s">
        <v>495</v>
      </c>
      <c r="G106" s="10" t="s">
        <v>369</v>
      </c>
      <c r="H106" s="14" t="s">
        <v>329</v>
      </c>
      <c r="I106"/>
      <c r="J106" s="226"/>
    </row>
    <row r="107" spans="1:10" s="47" customFormat="1" ht="12.75">
      <c r="A107"/>
      <c r="B107" s="165" t="s">
        <v>85</v>
      </c>
      <c r="C107" s="300" t="s">
        <v>18</v>
      </c>
      <c r="D107" s="330">
        <v>603</v>
      </c>
      <c r="E107" s="16" t="s">
        <v>505</v>
      </c>
      <c r="F107" s="10" t="s">
        <v>495</v>
      </c>
      <c r="G107" s="10" t="s">
        <v>369</v>
      </c>
      <c r="H107" s="14" t="s">
        <v>332</v>
      </c>
      <c r="I107"/>
      <c r="J107" s="226"/>
    </row>
    <row r="108" spans="1:10" s="47" customFormat="1" ht="12.75">
      <c r="A108"/>
      <c r="B108" s="165" t="s">
        <v>87</v>
      </c>
      <c r="C108" s="10" t="s">
        <v>18</v>
      </c>
      <c r="D108" s="330">
        <v>77</v>
      </c>
      <c r="E108" s="16" t="s">
        <v>505</v>
      </c>
      <c r="F108" s="10" t="s">
        <v>495</v>
      </c>
      <c r="G108" s="10" t="s">
        <v>369</v>
      </c>
      <c r="H108" s="15" t="s">
        <v>332</v>
      </c>
      <c r="I108"/>
      <c r="J108" s="226"/>
    </row>
    <row r="109" spans="1:10" s="47" customFormat="1" ht="12.75">
      <c r="A109"/>
      <c r="B109" s="153" t="s">
        <v>88</v>
      </c>
      <c r="C109" s="10" t="s">
        <v>18</v>
      </c>
      <c r="D109" s="331">
        <v>177</v>
      </c>
      <c r="E109" s="170" t="s">
        <v>387</v>
      </c>
      <c r="F109" s="10" t="s">
        <v>494</v>
      </c>
      <c r="G109" s="10" t="s">
        <v>369</v>
      </c>
      <c r="H109" s="14" t="s">
        <v>329</v>
      </c>
      <c r="I109"/>
      <c r="J109" s="226"/>
    </row>
    <row r="110" spans="1:9" s="47" customFormat="1" ht="12.75">
      <c r="A110"/>
      <c r="B110" s="165" t="s">
        <v>90</v>
      </c>
      <c r="C110" s="10" t="s">
        <v>18</v>
      </c>
      <c r="D110" s="330">
        <v>1033</v>
      </c>
      <c r="E110" s="16" t="s">
        <v>507</v>
      </c>
      <c r="F110" s="16" t="s">
        <v>495</v>
      </c>
      <c r="G110" s="10" t="s">
        <v>369</v>
      </c>
      <c r="H110" s="14" t="s">
        <v>332</v>
      </c>
      <c r="I110"/>
    </row>
    <row r="111" spans="1:9" s="47" customFormat="1" ht="12.75">
      <c r="A111"/>
      <c r="B111" s="165" t="s">
        <v>68</v>
      </c>
      <c r="C111" s="10" t="s">
        <v>18</v>
      </c>
      <c r="D111" s="330">
        <v>3609</v>
      </c>
      <c r="E111" s="16" t="s">
        <v>505</v>
      </c>
      <c r="F111" s="16" t="s">
        <v>495</v>
      </c>
      <c r="G111" s="10" t="s">
        <v>369</v>
      </c>
      <c r="H111" s="14" t="s">
        <v>332</v>
      </c>
      <c r="I111"/>
    </row>
    <row r="112" spans="1:9" s="47" customFormat="1" ht="12.75">
      <c r="A112"/>
      <c r="B112" s="165" t="s">
        <v>90</v>
      </c>
      <c r="C112" s="10" t="s">
        <v>18</v>
      </c>
      <c r="D112" s="330">
        <v>7951</v>
      </c>
      <c r="E112" s="16" t="s">
        <v>509</v>
      </c>
      <c r="F112" s="10" t="s">
        <v>495</v>
      </c>
      <c r="G112" s="10" t="s">
        <v>369</v>
      </c>
      <c r="H112" s="15" t="s">
        <v>333</v>
      </c>
      <c r="I112"/>
    </row>
    <row r="113" spans="1:9" s="47" customFormat="1" ht="12.75">
      <c r="A113"/>
      <c r="B113" s="165" t="s">
        <v>90</v>
      </c>
      <c r="C113" s="10" t="s">
        <v>18</v>
      </c>
      <c r="D113" s="330">
        <v>1546</v>
      </c>
      <c r="E113" s="16" t="s">
        <v>503</v>
      </c>
      <c r="F113" s="10" t="s">
        <v>495</v>
      </c>
      <c r="G113" s="10" t="s">
        <v>369</v>
      </c>
      <c r="H113" s="14" t="s">
        <v>330</v>
      </c>
      <c r="I113"/>
    </row>
    <row r="114" spans="1:9" s="47" customFormat="1" ht="12.75">
      <c r="A114"/>
      <c r="B114" s="165" t="s">
        <v>73</v>
      </c>
      <c r="C114" s="10" t="s">
        <v>18</v>
      </c>
      <c r="D114" s="330">
        <v>716</v>
      </c>
      <c r="E114" s="16" t="s">
        <v>507</v>
      </c>
      <c r="F114" s="10" t="s">
        <v>495</v>
      </c>
      <c r="G114" s="10" t="s">
        <v>369</v>
      </c>
      <c r="H114" s="14" t="s">
        <v>332</v>
      </c>
      <c r="I114"/>
    </row>
    <row r="115" spans="1:9" s="47" customFormat="1" ht="12.75">
      <c r="A115"/>
      <c r="B115" s="165" t="s">
        <v>70</v>
      </c>
      <c r="C115" s="10" t="s">
        <v>18</v>
      </c>
      <c r="D115" s="330">
        <v>205</v>
      </c>
      <c r="E115" s="16" t="s">
        <v>499</v>
      </c>
      <c r="F115" s="10" t="s">
        <v>495</v>
      </c>
      <c r="G115" s="10" t="s">
        <v>369</v>
      </c>
      <c r="H115" s="14" t="s">
        <v>332</v>
      </c>
      <c r="I115"/>
    </row>
    <row r="116" spans="1:9" s="47" customFormat="1" ht="13.5" thickBot="1">
      <c r="A116"/>
      <c r="B116" s="315" t="s">
        <v>83</v>
      </c>
      <c r="C116" s="28" t="s">
        <v>18</v>
      </c>
      <c r="D116" s="333">
        <v>1291</v>
      </c>
      <c r="E116" s="171" t="s">
        <v>501</v>
      </c>
      <c r="F116" s="171" t="s">
        <v>495</v>
      </c>
      <c r="G116" s="28" t="s">
        <v>369</v>
      </c>
      <c r="H116" s="30" t="s">
        <v>333</v>
      </c>
      <c r="I116"/>
    </row>
    <row r="117" spans="1:9" s="47" customFormat="1" ht="12.75">
      <c r="A117"/>
      <c r="B117" s="44"/>
      <c r="C117" s="45"/>
      <c r="D117" s="75"/>
      <c r="E117" s="44"/>
      <c r="F117" s="45"/>
      <c r="G117" s="45"/>
      <c r="H117" s="45"/>
      <c r="I117"/>
    </row>
    <row r="118" spans="1:9" s="47" customFormat="1" ht="12.75">
      <c r="A118"/>
      <c r="B118" s="44"/>
      <c r="C118" s="45"/>
      <c r="D118" s="75"/>
      <c r="E118" s="44"/>
      <c r="F118" s="45"/>
      <c r="G118" s="45"/>
      <c r="H118" s="45"/>
      <c r="I118"/>
    </row>
    <row r="119" spans="1:9" s="47" customFormat="1" ht="12.75">
      <c r="A119"/>
      <c r="B119" s="44"/>
      <c r="C119" s="45"/>
      <c r="D119" s="75"/>
      <c r="E119" s="44"/>
      <c r="F119" s="45"/>
      <c r="G119" s="45"/>
      <c r="H119" s="45"/>
      <c r="I119"/>
    </row>
    <row r="120" spans="1:9" s="47" customFormat="1" ht="12.75">
      <c r="A120"/>
      <c r="B120" s="522" t="s">
        <v>748</v>
      </c>
      <c r="C120" s="522"/>
      <c r="D120" s="522"/>
      <c r="E120" s="522"/>
      <c r="F120" s="522"/>
      <c r="G120" s="522"/>
      <c r="H120" s="522"/>
      <c r="I120"/>
    </row>
    <row r="121" spans="1:9" s="47" customFormat="1" ht="12.75">
      <c r="A121"/>
      <c r="B121" s="1"/>
      <c r="C121" s="1"/>
      <c r="D121" s="1"/>
      <c r="E121" s="1"/>
      <c r="F121" s="1"/>
      <c r="G121" s="1"/>
      <c r="H121" s="1"/>
      <c r="I121"/>
    </row>
    <row r="122" spans="1:9" s="47" customFormat="1" ht="12.75">
      <c r="A122"/>
      <c r="B122" s="522" t="s">
        <v>1</v>
      </c>
      <c r="C122" s="522"/>
      <c r="D122" s="522"/>
      <c r="E122" s="522"/>
      <c r="F122" s="522"/>
      <c r="G122" s="522"/>
      <c r="H122" s="522"/>
      <c r="I122"/>
    </row>
    <row r="123" spans="1:9" s="47" customFormat="1" ht="12.75">
      <c r="A123"/>
      <c r="B123" s="1"/>
      <c r="C123" s="1"/>
      <c r="D123" s="1"/>
      <c r="E123" s="1"/>
      <c r="F123" s="1"/>
      <c r="G123" s="1" t="s">
        <v>749</v>
      </c>
      <c r="H123" s="1"/>
      <c r="I123"/>
    </row>
    <row r="124" spans="1:9" s="47" customFormat="1" ht="12.75" customHeight="1">
      <c r="A124"/>
      <c r="B124" s="1" t="s">
        <v>3</v>
      </c>
      <c r="C124" s="1"/>
      <c r="D124" s="1"/>
      <c r="E124" s="1"/>
      <c r="F124" s="1"/>
      <c r="G124" s="1" t="s">
        <v>78</v>
      </c>
      <c r="H124" s="1"/>
      <c r="I124"/>
    </row>
    <row r="125" spans="1:9" s="47" customFormat="1" ht="12.75" customHeight="1">
      <c r="A125"/>
      <c r="B125" s="1" t="s">
        <v>22</v>
      </c>
      <c r="C125" s="1"/>
      <c r="D125" s="1"/>
      <c r="E125" s="1"/>
      <c r="F125" s="1"/>
      <c r="G125" s="1" t="s">
        <v>838</v>
      </c>
      <c r="H125" s="1"/>
      <c r="I125"/>
    </row>
    <row r="126" spans="1:9" s="47" customFormat="1" ht="12.75">
      <c r="A126"/>
      <c r="B126" s="1" t="s">
        <v>5</v>
      </c>
      <c r="C126" s="1"/>
      <c r="D126" s="1"/>
      <c r="E126" s="1"/>
      <c r="F126" s="1"/>
      <c r="G126" s="1" t="s">
        <v>6</v>
      </c>
      <c r="H126" s="1"/>
      <c r="I126"/>
    </row>
    <row r="127" spans="1:9" s="47" customFormat="1" ht="13.5" thickBot="1">
      <c r="A127"/>
      <c r="B127" s="1"/>
      <c r="C127" s="1"/>
      <c r="D127" s="1"/>
      <c r="E127" s="1"/>
      <c r="F127" s="1"/>
      <c r="G127" s="1"/>
      <c r="H127" s="1"/>
      <c r="I127"/>
    </row>
    <row r="128" spans="1:9" s="47" customFormat="1" ht="12.75">
      <c r="A128"/>
      <c r="B128" s="2" t="s">
        <v>7</v>
      </c>
      <c r="C128" s="2" t="s">
        <v>8</v>
      </c>
      <c r="D128" s="2" t="s">
        <v>9</v>
      </c>
      <c r="E128" s="2" t="s">
        <v>10</v>
      </c>
      <c r="F128" s="2" t="s">
        <v>11</v>
      </c>
      <c r="G128" s="2" t="s">
        <v>12</v>
      </c>
      <c r="H128" s="2" t="s">
        <v>13</v>
      </c>
      <c r="I128"/>
    </row>
    <row r="129" spans="1:9" s="47" customFormat="1" ht="15" thickBot="1">
      <c r="A129"/>
      <c r="B129" s="3" t="s">
        <v>14</v>
      </c>
      <c r="C129" s="3"/>
      <c r="D129" s="3" t="s">
        <v>15</v>
      </c>
      <c r="E129" s="3"/>
      <c r="F129" s="3"/>
      <c r="G129" s="3"/>
      <c r="H129" s="3" t="s">
        <v>16</v>
      </c>
      <c r="I129"/>
    </row>
    <row r="130" spans="1:9" s="47" customFormat="1" ht="3" customHeight="1" thickBot="1">
      <c r="A130"/>
      <c r="B130" s="4"/>
      <c r="C130" s="5"/>
      <c r="D130" s="5"/>
      <c r="E130" s="5"/>
      <c r="F130" s="5"/>
      <c r="G130" s="5"/>
      <c r="H130" s="6"/>
      <c r="I130"/>
    </row>
    <row r="131" spans="1:9" s="47" customFormat="1" ht="13.5" thickBot="1">
      <c r="A131"/>
      <c r="B131" s="4" t="s">
        <v>136</v>
      </c>
      <c r="C131" s="5"/>
      <c r="D131" s="5"/>
      <c r="E131" s="5"/>
      <c r="F131" s="5"/>
      <c r="G131" s="5"/>
      <c r="H131" s="6"/>
      <c r="I131"/>
    </row>
    <row r="132" spans="1:9" s="47" customFormat="1" ht="12.75">
      <c r="A132"/>
      <c r="B132" s="164" t="s">
        <v>804</v>
      </c>
      <c r="C132" s="301" t="s">
        <v>18</v>
      </c>
      <c r="D132" s="332">
        <v>141</v>
      </c>
      <c r="E132" s="26" t="s">
        <v>388</v>
      </c>
      <c r="F132" s="24" t="s">
        <v>495</v>
      </c>
      <c r="G132" s="24" t="s">
        <v>369</v>
      </c>
      <c r="H132" s="33" t="s">
        <v>331</v>
      </c>
      <c r="I132"/>
    </row>
    <row r="133" spans="1:9" s="47" customFormat="1" ht="12.75">
      <c r="A133"/>
      <c r="B133" s="165" t="s">
        <v>801</v>
      </c>
      <c r="C133" s="10" t="s">
        <v>18</v>
      </c>
      <c r="D133" s="330">
        <v>239</v>
      </c>
      <c r="E133" s="16" t="s">
        <v>498</v>
      </c>
      <c r="F133" s="10" t="s">
        <v>495</v>
      </c>
      <c r="G133" s="10" t="s">
        <v>369</v>
      </c>
      <c r="H133" s="14" t="s">
        <v>333</v>
      </c>
      <c r="I133"/>
    </row>
    <row r="134" spans="1:9" s="47" customFormat="1" ht="12.75">
      <c r="A134"/>
      <c r="B134" s="165" t="s">
        <v>98</v>
      </c>
      <c r="C134" s="10" t="s">
        <v>18</v>
      </c>
      <c r="D134" s="330">
        <v>4339</v>
      </c>
      <c r="E134" s="16" t="s">
        <v>498</v>
      </c>
      <c r="F134" s="10" t="s">
        <v>495</v>
      </c>
      <c r="G134" s="10" t="s">
        <v>369</v>
      </c>
      <c r="H134" s="14" t="s">
        <v>333</v>
      </c>
      <c r="I134"/>
    </row>
    <row r="135" spans="1:9" s="47" customFormat="1" ht="12.75">
      <c r="A135"/>
      <c r="B135" s="165" t="s">
        <v>92</v>
      </c>
      <c r="C135" s="10" t="s">
        <v>18</v>
      </c>
      <c r="D135" s="330">
        <v>376</v>
      </c>
      <c r="E135" s="16" t="s">
        <v>387</v>
      </c>
      <c r="F135" s="10" t="s">
        <v>494</v>
      </c>
      <c r="G135" s="10" t="s">
        <v>369</v>
      </c>
      <c r="H135" s="14" t="s">
        <v>329</v>
      </c>
      <c r="I135"/>
    </row>
    <row r="136" spans="1:9" s="47" customFormat="1" ht="12.75">
      <c r="A136"/>
      <c r="B136" s="165" t="s">
        <v>93</v>
      </c>
      <c r="C136" s="10" t="s">
        <v>18</v>
      </c>
      <c r="D136" s="330">
        <v>2509</v>
      </c>
      <c r="E136" s="16" t="s">
        <v>507</v>
      </c>
      <c r="F136" s="10" t="s">
        <v>495</v>
      </c>
      <c r="G136" s="10" t="s">
        <v>369</v>
      </c>
      <c r="H136" s="15" t="s">
        <v>332</v>
      </c>
      <c r="I136"/>
    </row>
    <row r="137" spans="1:9" s="47" customFormat="1" ht="12.75">
      <c r="A137"/>
      <c r="B137" s="165" t="s">
        <v>97</v>
      </c>
      <c r="C137" s="10" t="s">
        <v>18</v>
      </c>
      <c r="D137" s="330">
        <v>1202</v>
      </c>
      <c r="E137" s="16" t="s">
        <v>503</v>
      </c>
      <c r="F137" s="10" t="s">
        <v>495</v>
      </c>
      <c r="G137" s="10" t="s">
        <v>369</v>
      </c>
      <c r="H137" s="15" t="s">
        <v>330</v>
      </c>
      <c r="I137"/>
    </row>
    <row r="138" spans="1:9" s="47" customFormat="1" ht="12.75">
      <c r="A138"/>
      <c r="B138" s="165" t="s">
        <v>69</v>
      </c>
      <c r="C138" s="10" t="s">
        <v>18</v>
      </c>
      <c r="D138" s="330">
        <v>361</v>
      </c>
      <c r="E138" s="16" t="s">
        <v>501</v>
      </c>
      <c r="F138" s="16" t="s">
        <v>495</v>
      </c>
      <c r="G138" s="10" t="s">
        <v>369</v>
      </c>
      <c r="H138" s="14" t="s">
        <v>333</v>
      </c>
      <c r="I138"/>
    </row>
    <row r="139" spans="1:9" s="47" customFormat="1" ht="12.75">
      <c r="A139"/>
      <c r="B139" s="165" t="s">
        <v>91</v>
      </c>
      <c r="C139" s="10" t="s">
        <v>18</v>
      </c>
      <c r="D139" s="330">
        <v>1849</v>
      </c>
      <c r="E139" s="16" t="s">
        <v>502</v>
      </c>
      <c r="F139" s="10" t="s">
        <v>495</v>
      </c>
      <c r="G139" s="10" t="s">
        <v>369</v>
      </c>
      <c r="H139" s="14" t="s">
        <v>331</v>
      </c>
      <c r="I139"/>
    </row>
    <row r="140" spans="1:9" s="47" customFormat="1" ht="12.75">
      <c r="A140"/>
      <c r="B140" s="165" t="s">
        <v>106</v>
      </c>
      <c r="C140" s="300" t="s">
        <v>105</v>
      </c>
      <c r="D140" s="330">
        <v>2465</v>
      </c>
      <c r="E140" s="16"/>
      <c r="F140" s="10" t="s">
        <v>494</v>
      </c>
      <c r="G140" s="10" t="s">
        <v>369</v>
      </c>
      <c r="H140" s="14"/>
      <c r="I140"/>
    </row>
    <row r="141" spans="1:11" s="47" customFormat="1" ht="12.75">
      <c r="A141"/>
      <c r="B141" s="165" t="s">
        <v>107</v>
      </c>
      <c r="C141" s="300" t="s">
        <v>105</v>
      </c>
      <c r="D141" s="330">
        <v>61</v>
      </c>
      <c r="E141" s="16"/>
      <c r="F141" s="10" t="s">
        <v>516</v>
      </c>
      <c r="G141" s="10" t="s">
        <v>369</v>
      </c>
      <c r="H141" s="14"/>
      <c r="I141"/>
      <c r="K141" s="226"/>
    </row>
    <row r="142" spans="1:9" s="47" customFormat="1" ht="12.75">
      <c r="A142"/>
      <c r="B142" s="165" t="s">
        <v>788</v>
      </c>
      <c r="C142" s="10" t="s">
        <v>123</v>
      </c>
      <c r="D142" s="277">
        <v>450</v>
      </c>
      <c r="E142" s="16"/>
      <c r="F142" s="10" t="s">
        <v>494</v>
      </c>
      <c r="G142" s="10" t="s">
        <v>369</v>
      </c>
      <c r="H142" s="14"/>
      <c r="I142"/>
    </row>
    <row r="143" spans="1:9" s="47" customFormat="1" ht="12.75">
      <c r="A143"/>
      <c r="B143" s="165" t="s">
        <v>789</v>
      </c>
      <c r="C143" s="10" t="s">
        <v>123</v>
      </c>
      <c r="D143" s="277">
        <v>1074</v>
      </c>
      <c r="E143" s="16"/>
      <c r="F143" s="10" t="s">
        <v>516</v>
      </c>
      <c r="G143" s="10" t="s">
        <v>369</v>
      </c>
      <c r="H143" s="14"/>
      <c r="I143"/>
    </row>
    <row r="144" spans="1:9" s="47" customFormat="1" ht="12.75">
      <c r="A144"/>
      <c r="B144" s="165" t="s">
        <v>112</v>
      </c>
      <c r="C144" s="10" t="s">
        <v>123</v>
      </c>
      <c r="D144" s="277">
        <v>14032</v>
      </c>
      <c r="E144" s="16"/>
      <c r="F144" s="10" t="s">
        <v>495</v>
      </c>
      <c r="G144" s="10" t="s">
        <v>369</v>
      </c>
      <c r="H144" s="14"/>
      <c r="I144"/>
    </row>
    <row r="145" spans="1:9" s="47" customFormat="1" ht="12.75">
      <c r="A145"/>
      <c r="B145" s="165" t="s">
        <v>798</v>
      </c>
      <c r="C145" s="10" t="s">
        <v>123</v>
      </c>
      <c r="D145" s="277">
        <v>68</v>
      </c>
      <c r="E145" s="168"/>
      <c r="F145" s="16" t="s">
        <v>495</v>
      </c>
      <c r="G145" s="10" t="s">
        <v>369</v>
      </c>
      <c r="H145" s="15"/>
      <c r="I145"/>
    </row>
    <row r="146" spans="1:9" s="47" customFormat="1" ht="12.75">
      <c r="A146"/>
      <c r="B146" s="165" t="s">
        <v>790</v>
      </c>
      <c r="C146" s="10" t="s">
        <v>123</v>
      </c>
      <c r="D146" s="277">
        <v>692</v>
      </c>
      <c r="E146" s="16"/>
      <c r="F146" s="10" t="s">
        <v>516</v>
      </c>
      <c r="G146" s="10" t="s">
        <v>369</v>
      </c>
      <c r="H146" s="14"/>
      <c r="I146"/>
    </row>
    <row r="147" spans="1:9" s="47" customFormat="1" ht="12.75">
      <c r="A147"/>
      <c r="B147" s="165" t="s">
        <v>117</v>
      </c>
      <c r="C147" s="10" t="s">
        <v>123</v>
      </c>
      <c r="D147" s="277">
        <v>410</v>
      </c>
      <c r="E147" s="16"/>
      <c r="F147" s="10" t="s">
        <v>516</v>
      </c>
      <c r="G147" s="10" t="s">
        <v>369</v>
      </c>
      <c r="H147" s="14"/>
      <c r="I147"/>
    </row>
    <row r="148" spans="1:9" s="47" customFormat="1" ht="12.75">
      <c r="A148"/>
      <c r="B148" s="165" t="s">
        <v>113</v>
      </c>
      <c r="C148" s="10" t="s">
        <v>123</v>
      </c>
      <c r="D148" s="277">
        <v>116</v>
      </c>
      <c r="E148" s="16"/>
      <c r="F148" s="10" t="s">
        <v>516</v>
      </c>
      <c r="G148" s="10" t="s">
        <v>369</v>
      </c>
      <c r="H148" s="14"/>
      <c r="I148"/>
    </row>
    <row r="149" spans="1:9" s="47" customFormat="1" ht="12.75">
      <c r="A149"/>
      <c r="B149" s="165" t="s">
        <v>114</v>
      </c>
      <c r="C149" s="10" t="s">
        <v>123</v>
      </c>
      <c r="D149" s="277">
        <v>381</v>
      </c>
      <c r="E149" s="16"/>
      <c r="F149" s="10" t="s">
        <v>516</v>
      </c>
      <c r="G149" s="10" t="s">
        <v>369</v>
      </c>
      <c r="H149" s="14"/>
      <c r="I149"/>
    </row>
    <row r="150" spans="1:9" s="47" customFormat="1" ht="12.75">
      <c r="A150"/>
      <c r="B150" s="165" t="s">
        <v>797</v>
      </c>
      <c r="C150" s="10" t="s">
        <v>123</v>
      </c>
      <c r="D150" s="277">
        <v>43</v>
      </c>
      <c r="E150" s="16"/>
      <c r="F150" s="16" t="s">
        <v>495</v>
      </c>
      <c r="G150" s="10" t="s">
        <v>369</v>
      </c>
      <c r="H150" s="15"/>
      <c r="I150"/>
    </row>
    <row r="151" spans="1:9" s="47" customFormat="1" ht="12.75">
      <c r="A151"/>
      <c r="B151" s="165" t="s">
        <v>797</v>
      </c>
      <c r="C151" s="10" t="s">
        <v>123</v>
      </c>
      <c r="D151" s="277">
        <v>193</v>
      </c>
      <c r="E151" s="16"/>
      <c r="F151" s="10" t="s">
        <v>495</v>
      </c>
      <c r="G151" s="10" t="s">
        <v>369</v>
      </c>
      <c r="H151" s="14"/>
      <c r="I151"/>
    </row>
    <row r="152" spans="1:9" s="47" customFormat="1" ht="12.75">
      <c r="A152"/>
      <c r="B152" s="165" t="s">
        <v>799</v>
      </c>
      <c r="C152" s="10" t="s">
        <v>123</v>
      </c>
      <c r="D152" s="277">
        <v>368</v>
      </c>
      <c r="E152" s="16"/>
      <c r="F152" s="10" t="s">
        <v>495</v>
      </c>
      <c r="G152" s="10" t="s">
        <v>369</v>
      </c>
      <c r="H152" s="14"/>
      <c r="I152"/>
    </row>
    <row r="153" spans="1:9" s="47" customFormat="1" ht="12.75">
      <c r="A153"/>
      <c r="B153" s="165" t="s">
        <v>799</v>
      </c>
      <c r="C153" s="10" t="s">
        <v>123</v>
      </c>
      <c r="D153" s="277">
        <v>195</v>
      </c>
      <c r="E153" s="16"/>
      <c r="F153" s="10" t="s">
        <v>495</v>
      </c>
      <c r="G153" s="10" t="s">
        <v>369</v>
      </c>
      <c r="H153" s="14"/>
      <c r="I153"/>
    </row>
    <row r="154" spans="1:9" s="47" customFormat="1" ht="12.75">
      <c r="A154"/>
      <c r="B154" s="165" t="s">
        <v>115</v>
      </c>
      <c r="C154" s="10" t="s">
        <v>123</v>
      </c>
      <c r="D154" s="277">
        <v>27</v>
      </c>
      <c r="E154" s="16"/>
      <c r="F154" s="10" t="s">
        <v>495</v>
      </c>
      <c r="G154" s="10" t="s">
        <v>369</v>
      </c>
      <c r="H154" s="14"/>
      <c r="I154"/>
    </row>
    <row r="155" spans="1:9" s="47" customFormat="1" ht="12.75">
      <c r="A155"/>
      <c r="B155" s="165" t="s">
        <v>116</v>
      </c>
      <c r="C155" s="10" t="s">
        <v>123</v>
      </c>
      <c r="D155" s="277">
        <v>346</v>
      </c>
      <c r="E155" s="16"/>
      <c r="F155" s="10" t="s">
        <v>494</v>
      </c>
      <c r="G155" s="10" t="s">
        <v>369</v>
      </c>
      <c r="H155" s="13"/>
      <c r="I155"/>
    </row>
    <row r="156" spans="1:10" s="47" customFormat="1" ht="12.75">
      <c r="A156"/>
      <c r="B156" s="165" t="s">
        <v>118</v>
      </c>
      <c r="C156" s="10" t="s">
        <v>123</v>
      </c>
      <c r="D156" s="277">
        <v>48</v>
      </c>
      <c r="E156" s="16"/>
      <c r="F156" s="10" t="s">
        <v>516</v>
      </c>
      <c r="G156" s="10" t="s">
        <v>369</v>
      </c>
      <c r="H156" s="14"/>
      <c r="I156"/>
      <c r="J156" s="226"/>
    </row>
    <row r="157" spans="1:10" s="47" customFormat="1" ht="12.75">
      <c r="A157"/>
      <c r="B157" s="165" t="s">
        <v>119</v>
      </c>
      <c r="C157" s="10" t="s">
        <v>123</v>
      </c>
      <c r="D157" s="277">
        <v>410</v>
      </c>
      <c r="E157" s="16"/>
      <c r="F157" s="10" t="s">
        <v>495</v>
      </c>
      <c r="G157" s="10" t="s">
        <v>369</v>
      </c>
      <c r="H157" s="14"/>
      <c r="I157"/>
      <c r="J157" s="226"/>
    </row>
    <row r="158" spans="1:10" s="47" customFormat="1" ht="12.75">
      <c r="A158"/>
      <c r="B158" s="165" t="s">
        <v>121</v>
      </c>
      <c r="C158" s="10" t="s">
        <v>123</v>
      </c>
      <c r="D158" s="277">
        <v>934</v>
      </c>
      <c r="E158" s="16"/>
      <c r="F158" s="10" t="s">
        <v>817</v>
      </c>
      <c r="G158" s="10" t="s">
        <v>369</v>
      </c>
      <c r="H158" s="14"/>
      <c r="I158"/>
      <c r="J158" s="226"/>
    </row>
    <row r="159" spans="1:9" s="47" customFormat="1" ht="12.75">
      <c r="A159"/>
      <c r="B159" s="165" t="s">
        <v>791</v>
      </c>
      <c r="C159" s="10" t="s">
        <v>123</v>
      </c>
      <c r="D159" s="277">
        <v>566</v>
      </c>
      <c r="E159" s="16"/>
      <c r="F159" s="10" t="s">
        <v>495</v>
      </c>
      <c r="G159" s="10" t="s">
        <v>369</v>
      </c>
      <c r="H159" s="14"/>
      <c r="I159"/>
    </row>
    <row r="160" spans="1:9" s="47" customFormat="1" ht="12.75">
      <c r="A160"/>
      <c r="B160" s="165" t="s">
        <v>796</v>
      </c>
      <c r="C160" s="10" t="s">
        <v>123</v>
      </c>
      <c r="D160" s="277">
        <v>1076</v>
      </c>
      <c r="E160" s="16"/>
      <c r="F160" s="16" t="s">
        <v>817</v>
      </c>
      <c r="G160" s="10" t="s">
        <v>369</v>
      </c>
      <c r="H160" s="15"/>
      <c r="I160"/>
    </row>
    <row r="161" spans="1:9" s="47" customFormat="1" ht="12.75">
      <c r="A161"/>
      <c r="B161" s="165" t="s">
        <v>122</v>
      </c>
      <c r="C161" s="10" t="s">
        <v>123</v>
      </c>
      <c r="D161" s="277">
        <v>60</v>
      </c>
      <c r="E161" s="16"/>
      <c r="F161" s="10" t="s">
        <v>516</v>
      </c>
      <c r="G161" s="10" t="s">
        <v>369</v>
      </c>
      <c r="H161" s="14"/>
      <c r="I161"/>
    </row>
    <row r="162" spans="1:9" s="47" customFormat="1" ht="12.75">
      <c r="A162"/>
      <c r="B162" s="165" t="s">
        <v>126</v>
      </c>
      <c r="C162" s="10" t="s">
        <v>17</v>
      </c>
      <c r="D162" s="330">
        <v>41</v>
      </c>
      <c r="E162" s="170"/>
      <c r="F162" s="10" t="s">
        <v>516</v>
      </c>
      <c r="G162" s="10" t="s">
        <v>369</v>
      </c>
      <c r="H162" s="14"/>
      <c r="I162"/>
    </row>
    <row r="163" spans="1:9" s="47" customFormat="1" ht="12.75">
      <c r="A163"/>
      <c r="B163" s="165" t="s">
        <v>127</v>
      </c>
      <c r="C163" s="10" t="s">
        <v>17</v>
      </c>
      <c r="D163" s="330">
        <v>2801</v>
      </c>
      <c r="E163" s="170"/>
      <c r="F163" s="10" t="s">
        <v>494</v>
      </c>
      <c r="G163" s="10" t="s">
        <v>369</v>
      </c>
      <c r="H163" s="14"/>
      <c r="I163"/>
    </row>
    <row r="164" spans="1:9" s="47" customFormat="1" ht="12.75">
      <c r="A164"/>
      <c r="B164" s="165" t="s">
        <v>128</v>
      </c>
      <c r="C164" s="10" t="s">
        <v>17</v>
      </c>
      <c r="D164" s="330">
        <v>1017</v>
      </c>
      <c r="E164" s="170"/>
      <c r="F164" s="10" t="s">
        <v>516</v>
      </c>
      <c r="G164" s="10" t="s">
        <v>369</v>
      </c>
      <c r="H164" s="14"/>
      <c r="I164"/>
    </row>
    <row r="165" spans="1:9" s="47" customFormat="1" ht="12.75">
      <c r="A165"/>
      <c r="B165" s="165" t="s">
        <v>129</v>
      </c>
      <c r="C165" s="10" t="s">
        <v>17</v>
      </c>
      <c r="D165" s="330">
        <v>359</v>
      </c>
      <c r="E165" s="170"/>
      <c r="F165" s="10" t="s">
        <v>494</v>
      </c>
      <c r="G165" s="10" t="s">
        <v>369</v>
      </c>
      <c r="H165" s="14"/>
      <c r="I165"/>
    </row>
    <row r="166" spans="1:9" s="47" customFormat="1" ht="12.75">
      <c r="A166"/>
      <c r="B166" s="165" t="s">
        <v>130</v>
      </c>
      <c r="C166" s="10" t="s">
        <v>17</v>
      </c>
      <c r="D166" s="330">
        <v>2067</v>
      </c>
      <c r="E166" s="170"/>
      <c r="F166" s="10" t="s">
        <v>516</v>
      </c>
      <c r="G166" s="10" t="s">
        <v>369</v>
      </c>
      <c r="H166" s="14"/>
      <c r="I166"/>
    </row>
    <row r="167" spans="1:9" s="47" customFormat="1" ht="12.75">
      <c r="A167"/>
      <c r="B167" s="165" t="s">
        <v>815</v>
      </c>
      <c r="C167" s="16" t="s">
        <v>17</v>
      </c>
      <c r="D167" s="330">
        <v>1685</v>
      </c>
      <c r="E167" s="316"/>
      <c r="F167" s="316" t="s">
        <v>494</v>
      </c>
      <c r="G167" s="10" t="s">
        <v>369</v>
      </c>
      <c r="H167" s="317"/>
      <c r="I167"/>
    </row>
    <row r="168" spans="1:9" s="47" customFormat="1" ht="12.75">
      <c r="A168"/>
      <c r="B168" s="165" t="s">
        <v>132</v>
      </c>
      <c r="C168" s="16" t="s">
        <v>17</v>
      </c>
      <c r="D168" s="330">
        <v>3448</v>
      </c>
      <c r="E168" s="316"/>
      <c r="F168" s="10" t="s">
        <v>494</v>
      </c>
      <c r="G168" s="10" t="s">
        <v>369</v>
      </c>
      <c r="H168" s="14"/>
      <c r="I168"/>
    </row>
    <row r="169" spans="1:9" s="47" customFormat="1" ht="12.75">
      <c r="A169"/>
      <c r="B169" s="165" t="s">
        <v>131</v>
      </c>
      <c r="C169" s="16" t="s">
        <v>17</v>
      </c>
      <c r="D169" s="330">
        <v>381</v>
      </c>
      <c r="E169" s="316"/>
      <c r="F169" s="10" t="s">
        <v>494</v>
      </c>
      <c r="G169" s="10" t="s">
        <v>369</v>
      </c>
      <c r="H169" s="14"/>
      <c r="I169"/>
    </row>
    <row r="170" spans="1:11" s="47" customFormat="1" ht="12.75">
      <c r="A170"/>
      <c r="B170" s="165" t="s">
        <v>133</v>
      </c>
      <c r="C170" s="16" t="s">
        <v>17</v>
      </c>
      <c r="D170" s="330">
        <v>986</v>
      </c>
      <c r="E170" s="316"/>
      <c r="F170" s="10" t="s">
        <v>516</v>
      </c>
      <c r="G170" s="10" t="s">
        <v>369</v>
      </c>
      <c r="H170" s="14"/>
      <c r="I170"/>
      <c r="J170" s="226"/>
      <c r="K170" s="226"/>
    </row>
    <row r="171" spans="1:11" s="47" customFormat="1" ht="12.75">
      <c r="A171"/>
      <c r="B171" s="165" t="s">
        <v>134</v>
      </c>
      <c r="C171" s="10" t="s">
        <v>17</v>
      </c>
      <c r="D171" s="330">
        <v>42</v>
      </c>
      <c r="E171" s="170"/>
      <c r="F171" s="10" t="s">
        <v>494</v>
      </c>
      <c r="G171" s="10" t="s">
        <v>369</v>
      </c>
      <c r="H171" s="14"/>
      <c r="I171"/>
      <c r="K171" s="226"/>
    </row>
    <row r="172" spans="1:11" s="47" customFormat="1" ht="12.75">
      <c r="A172"/>
      <c r="B172" s="165" t="s">
        <v>135</v>
      </c>
      <c r="C172" s="10" t="s">
        <v>17</v>
      </c>
      <c r="D172" s="330">
        <v>599</v>
      </c>
      <c r="E172" s="170"/>
      <c r="F172" s="10" t="s">
        <v>494</v>
      </c>
      <c r="G172" s="10" t="s">
        <v>369</v>
      </c>
      <c r="H172" s="14"/>
      <c r="I172"/>
      <c r="K172" s="226"/>
    </row>
    <row r="173" spans="1:11" s="47" customFormat="1" ht="3" customHeight="1">
      <c r="A173"/>
      <c r="B173" s="17"/>
      <c r="C173" s="16"/>
      <c r="D173" s="11"/>
      <c r="E173" s="16"/>
      <c r="F173" s="10"/>
      <c r="G173" s="10"/>
      <c r="H173" s="13"/>
      <c r="I173"/>
      <c r="K173" s="226"/>
    </row>
    <row r="174" spans="1:9" s="47" customFormat="1" ht="13.5" thickBot="1">
      <c r="A174"/>
      <c r="B174" s="558" t="s">
        <v>836</v>
      </c>
      <c r="C174" s="559"/>
      <c r="D174" s="71">
        <f>SUM(D132:D173,D73:D116)</f>
        <v>233087</v>
      </c>
      <c r="E174" s="19"/>
      <c r="F174" s="70"/>
      <c r="G174" s="70"/>
      <c r="H174" s="318"/>
      <c r="I174"/>
    </row>
    <row r="175" spans="1:9" s="47" customFormat="1" ht="12.75">
      <c r="A175"/>
      <c r="B175" s="319"/>
      <c r="C175" s="319"/>
      <c r="D175" s="320"/>
      <c r="E175" s="319"/>
      <c r="F175" s="321"/>
      <c r="G175" s="321"/>
      <c r="H175" s="322"/>
      <c r="I175"/>
    </row>
    <row r="176" spans="1:9" s="47" customFormat="1" ht="12.75">
      <c r="A176"/>
      <c r="B176" s="44"/>
      <c r="C176" s="44"/>
      <c r="D176" s="75"/>
      <c r="E176" s="44"/>
      <c r="F176" s="45"/>
      <c r="G176" s="45"/>
      <c r="H176" s="76"/>
      <c r="I176"/>
    </row>
    <row r="177" spans="1:9" s="47" customFormat="1" ht="12.75">
      <c r="A177"/>
      <c r="B177" s="44"/>
      <c r="C177" s="44"/>
      <c r="D177" s="75"/>
      <c r="E177" s="44"/>
      <c r="F177" s="45"/>
      <c r="G177" s="45"/>
      <c r="H177" s="76"/>
      <c r="I177"/>
    </row>
    <row r="178" spans="1:9" s="47" customFormat="1" ht="12.75">
      <c r="A178"/>
      <c r="B178" s="44"/>
      <c r="C178" s="44"/>
      <c r="D178" s="75"/>
      <c r="E178" s="44"/>
      <c r="F178" s="45"/>
      <c r="G178" s="45"/>
      <c r="H178" s="76"/>
      <c r="I178"/>
    </row>
    <row r="179" spans="1:9" s="47" customFormat="1" ht="12.75">
      <c r="A179"/>
      <c r="B179" s="44"/>
      <c r="C179" s="44"/>
      <c r="D179" s="75"/>
      <c r="E179" s="44"/>
      <c r="F179" s="45"/>
      <c r="G179" s="45"/>
      <c r="H179" s="76"/>
      <c r="I179"/>
    </row>
    <row r="180" spans="1:9" s="47" customFormat="1" ht="12.75">
      <c r="A180"/>
      <c r="B180" s="522" t="s">
        <v>748</v>
      </c>
      <c r="C180" s="522"/>
      <c r="D180" s="522"/>
      <c r="E180" s="522"/>
      <c r="F180" s="522"/>
      <c r="G180" s="522"/>
      <c r="H180" s="522"/>
      <c r="I180"/>
    </row>
    <row r="181" spans="1:9" s="47" customFormat="1" ht="12.75">
      <c r="A181"/>
      <c r="B181" s="1"/>
      <c r="C181" s="1"/>
      <c r="D181" s="1"/>
      <c r="E181" s="1"/>
      <c r="F181" s="1"/>
      <c r="G181" s="1"/>
      <c r="H181" s="1"/>
      <c r="I181"/>
    </row>
    <row r="182" spans="1:9" s="47" customFormat="1" ht="12.75">
      <c r="A182"/>
      <c r="B182" s="522" t="s">
        <v>1</v>
      </c>
      <c r="C182" s="522"/>
      <c r="D182" s="522"/>
      <c r="E182" s="522"/>
      <c r="F182" s="522"/>
      <c r="G182" s="522"/>
      <c r="H182" s="522"/>
      <c r="I182"/>
    </row>
    <row r="183" spans="1:9" s="47" customFormat="1" ht="12.75">
      <c r="A183"/>
      <c r="B183" s="44"/>
      <c r="C183" s="45"/>
      <c r="D183" s="75"/>
      <c r="E183" s="44"/>
      <c r="F183" s="45"/>
      <c r="G183" s="45"/>
      <c r="H183" s="76"/>
      <c r="I183"/>
    </row>
    <row r="184" spans="1:9" s="47" customFormat="1" ht="12.75">
      <c r="A184"/>
      <c r="B184" s="1"/>
      <c r="C184" s="1"/>
      <c r="D184" s="1"/>
      <c r="E184" s="1"/>
      <c r="F184" s="1"/>
      <c r="G184" s="1" t="s">
        <v>749</v>
      </c>
      <c r="H184" s="1"/>
      <c r="I184"/>
    </row>
    <row r="185" spans="1:9" s="47" customFormat="1" ht="12.75">
      <c r="A185"/>
      <c r="B185" s="1" t="s">
        <v>3</v>
      </c>
      <c r="C185" s="1"/>
      <c r="D185" s="1"/>
      <c r="E185" s="1"/>
      <c r="F185" s="1"/>
      <c r="G185" s="1" t="s">
        <v>104</v>
      </c>
      <c r="H185" s="1"/>
      <c r="I185"/>
    </row>
    <row r="186" spans="1:9" s="47" customFormat="1" ht="12.75" customHeight="1">
      <c r="A186"/>
      <c r="B186" s="1" t="s">
        <v>22</v>
      </c>
      <c r="C186" s="1"/>
      <c r="D186" s="1"/>
      <c r="E186" s="1"/>
      <c r="F186" s="1"/>
      <c r="G186" s="1" t="s">
        <v>839</v>
      </c>
      <c r="H186" s="1"/>
      <c r="I186"/>
    </row>
    <row r="187" spans="1:9" s="47" customFormat="1" ht="12.75">
      <c r="A187"/>
      <c r="B187" s="1" t="s">
        <v>5</v>
      </c>
      <c r="C187" s="1"/>
      <c r="D187" s="1"/>
      <c r="E187" s="1"/>
      <c r="F187" s="1"/>
      <c r="G187" s="1" t="s">
        <v>6</v>
      </c>
      <c r="H187" s="1"/>
      <c r="I187"/>
    </row>
    <row r="188" spans="1:9" s="47" customFormat="1" ht="3" customHeight="1" thickBot="1">
      <c r="A188"/>
      <c r="B188" s="1"/>
      <c r="C188" s="1"/>
      <c r="D188" s="1"/>
      <c r="E188" s="1"/>
      <c r="F188" s="1"/>
      <c r="G188" s="1"/>
      <c r="H188" s="1"/>
      <c r="I188"/>
    </row>
    <row r="189" spans="1:9" s="47" customFormat="1" ht="12.75">
      <c r="A189"/>
      <c r="B189" s="2" t="s">
        <v>7</v>
      </c>
      <c r="C189" s="2" t="s">
        <v>8</v>
      </c>
      <c r="D189" s="2" t="s">
        <v>9</v>
      </c>
      <c r="E189" s="2" t="s">
        <v>10</v>
      </c>
      <c r="F189" s="2" t="s">
        <v>11</v>
      </c>
      <c r="G189" s="2" t="s">
        <v>12</v>
      </c>
      <c r="H189" s="2" t="s">
        <v>13</v>
      </c>
      <c r="I189"/>
    </row>
    <row r="190" spans="1:9" s="47" customFormat="1" ht="15" thickBot="1">
      <c r="A190"/>
      <c r="B190" s="3" t="s">
        <v>14</v>
      </c>
      <c r="C190" s="3"/>
      <c r="D190" s="3" t="s">
        <v>15</v>
      </c>
      <c r="E190" s="3"/>
      <c r="F190" s="3"/>
      <c r="G190" s="3"/>
      <c r="H190" s="3" t="s">
        <v>16</v>
      </c>
      <c r="I190"/>
    </row>
    <row r="191" spans="1:9" s="47" customFormat="1" ht="3" customHeight="1" thickBot="1">
      <c r="A191"/>
      <c r="B191" s="4"/>
      <c r="C191" s="5"/>
      <c r="D191" s="5"/>
      <c r="E191" s="5"/>
      <c r="F191" s="5"/>
      <c r="G191" s="5"/>
      <c r="H191" s="6"/>
      <c r="I191"/>
    </row>
    <row r="192" spans="1:9" s="47" customFormat="1" ht="13.5" thickBot="1">
      <c r="A192"/>
      <c r="B192" s="4" t="s">
        <v>23</v>
      </c>
      <c r="C192" s="5"/>
      <c r="D192" s="5"/>
      <c r="E192" s="5"/>
      <c r="F192" s="5"/>
      <c r="G192" s="5"/>
      <c r="H192" s="6"/>
      <c r="I192"/>
    </row>
    <row r="193" spans="1:9" s="47" customFormat="1" ht="12.75">
      <c r="A193"/>
      <c r="B193" s="164" t="s">
        <v>33</v>
      </c>
      <c r="C193" s="304" t="s">
        <v>19</v>
      </c>
      <c r="D193" s="332">
        <v>592</v>
      </c>
      <c r="E193" s="306" t="s">
        <v>509</v>
      </c>
      <c r="F193" s="306"/>
      <c r="G193" s="24" t="s">
        <v>369</v>
      </c>
      <c r="H193" s="326" t="s">
        <v>333</v>
      </c>
      <c r="I193"/>
    </row>
    <row r="194" spans="1:9" s="47" customFormat="1" ht="12.75">
      <c r="A194"/>
      <c r="B194" s="165" t="s">
        <v>41</v>
      </c>
      <c r="C194" s="305" t="s">
        <v>19</v>
      </c>
      <c r="D194" s="330">
        <v>480</v>
      </c>
      <c r="E194" s="307" t="s">
        <v>500</v>
      </c>
      <c r="F194" s="307" t="s">
        <v>495</v>
      </c>
      <c r="G194" s="10" t="s">
        <v>369</v>
      </c>
      <c r="H194" s="308" t="s">
        <v>329</v>
      </c>
      <c r="I194"/>
    </row>
    <row r="195" spans="1:9" s="47" customFormat="1" ht="12.75">
      <c r="A195"/>
      <c r="B195" s="165" t="s">
        <v>43</v>
      </c>
      <c r="C195" s="300" t="s">
        <v>19</v>
      </c>
      <c r="D195" s="330">
        <v>988</v>
      </c>
      <c r="E195" s="16" t="s">
        <v>500</v>
      </c>
      <c r="F195" s="10" t="s">
        <v>495</v>
      </c>
      <c r="G195" s="10" t="s">
        <v>369</v>
      </c>
      <c r="H195" s="14" t="s">
        <v>329</v>
      </c>
      <c r="I195"/>
    </row>
    <row r="196" spans="1:9" s="47" customFormat="1" ht="12.75">
      <c r="A196"/>
      <c r="B196" s="165" t="s">
        <v>44</v>
      </c>
      <c r="C196" s="300" t="s">
        <v>19</v>
      </c>
      <c r="D196" s="330">
        <v>15390</v>
      </c>
      <c r="E196" s="16" t="s">
        <v>505</v>
      </c>
      <c r="F196" s="10" t="s">
        <v>495</v>
      </c>
      <c r="G196" s="10" t="s">
        <v>369</v>
      </c>
      <c r="H196" s="14" t="s">
        <v>332</v>
      </c>
      <c r="I196"/>
    </row>
    <row r="197" spans="1:9" s="47" customFormat="1" ht="12.75">
      <c r="A197"/>
      <c r="B197" s="165" t="s">
        <v>45</v>
      </c>
      <c r="C197" s="300" t="s">
        <v>19</v>
      </c>
      <c r="D197" s="330">
        <v>1088</v>
      </c>
      <c r="E197" s="16" t="s">
        <v>505</v>
      </c>
      <c r="F197" s="10" t="s">
        <v>495</v>
      </c>
      <c r="G197" s="10" t="s">
        <v>369</v>
      </c>
      <c r="H197" s="14" t="s">
        <v>332</v>
      </c>
      <c r="I197"/>
    </row>
    <row r="198" spans="1:9" s="47" customFormat="1" ht="12.75">
      <c r="A198"/>
      <c r="B198" s="165" t="s">
        <v>46</v>
      </c>
      <c r="C198" s="300" t="s">
        <v>19</v>
      </c>
      <c r="D198" s="330">
        <v>1043</v>
      </c>
      <c r="E198" s="16" t="s">
        <v>505</v>
      </c>
      <c r="F198" s="10" t="s">
        <v>495</v>
      </c>
      <c r="G198" s="10" t="s">
        <v>369</v>
      </c>
      <c r="H198" s="14" t="s">
        <v>332</v>
      </c>
      <c r="I198"/>
    </row>
    <row r="199" spans="1:9" s="47" customFormat="1" ht="12.75">
      <c r="A199"/>
      <c r="B199" s="165" t="s">
        <v>47</v>
      </c>
      <c r="C199" s="300" t="s">
        <v>19</v>
      </c>
      <c r="D199" s="330">
        <v>1255</v>
      </c>
      <c r="E199" s="16" t="s">
        <v>505</v>
      </c>
      <c r="F199" s="10" t="s">
        <v>495</v>
      </c>
      <c r="G199" s="10" t="s">
        <v>369</v>
      </c>
      <c r="H199" s="14" t="s">
        <v>332</v>
      </c>
      <c r="I199"/>
    </row>
    <row r="200" spans="1:9" s="47" customFormat="1" ht="12.75">
      <c r="A200"/>
      <c r="B200" s="165" t="s">
        <v>48</v>
      </c>
      <c r="C200" s="300" t="s">
        <v>19</v>
      </c>
      <c r="D200" s="330">
        <v>3912</v>
      </c>
      <c r="E200" s="16" t="s">
        <v>505</v>
      </c>
      <c r="F200" s="10" t="s">
        <v>495</v>
      </c>
      <c r="G200" s="10" t="s">
        <v>369</v>
      </c>
      <c r="H200" s="14" t="s">
        <v>332</v>
      </c>
      <c r="I200"/>
    </row>
    <row r="201" spans="1:9" s="47" customFormat="1" ht="12.75">
      <c r="A201"/>
      <c r="B201" s="165" t="s">
        <v>49</v>
      </c>
      <c r="C201" s="300" t="s">
        <v>19</v>
      </c>
      <c r="D201" s="330">
        <v>7560</v>
      </c>
      <c r="E201" s="16" t="s">
        <v>505</v>
      </c>
      <c r="F201" s="10" t="s">
        <v>495</v>
      </c>
      <c r="G201" s="10" t="s">
        <v>369</v>
      </c>
      <c r="H201" s="14" t="s">
        <v>332</v>
      </c>
      <c r="I201"/>
    </row>
    <row r="202" spans="1:9" s="47" customFormat="1" ht="12.75">
      <c r="A202"/>
      <c r="B202" s="165" t="s">
        <v>50</v>
      </c>
      <c r="C202" s="300" t="s">
        <v>19</v>
      </c>
      <c r="D202" s="330">
        <v>26181</v>
      </c>
      <c r="E202" s="16" t="s">
        <v>512</v>
      </c>
      <c r="F202" s="10" t="s">
        <v>495</v>
      </c>
      <c r="G202" s="10" t="s">
        <v>369</v>
      </c>
      <c r="H202" s="14" t="s">
        <v>329</v>
      </c>
      <c r="I202"/>
    </row>
    <row r="203" spans="1:9" s="47" customFormat="1" ht="12.75">
      <c r="A203"/>
      <c r="B203" s="165" t="s">
        <v>62</v>
      </c>
      <c r="C203" s="300" t="s">
        <v>19</v>
      </c>
      <c r="D203" s="330">
        <v>55798</v>
      </c>
      <c r="E203" s="16" t="s">
        <v>500</v>
      </c>
      <c r="F203" s="10" t="s">
        <v>495</v>
      </c>
      <c r="G203" s="10" t="s">
        <v>369</v>
      </c>
      <c r="H203" s="14" t="s">
        <v>329</v>
      </c>
      <c r="I203"/>
    </row>
    <row r="204" spans="1:9" s="47" customFormat="1" ht="12.75">
      <c r="A204"/>
      <c r="B204" s="165" t="s">
        <v>51</v>
      </c>
      <c r="C204" s="300" t="s">
        <v>19</v>
      </c>
      <c r="D204" s="330">
        <v>1350</v>
      </c>
      <c r="E204" s="16" t="s">
        <v>500</v>
      </c>
      <c r="F204" s="10" t="s">
        <v>495</v>
      </c>
      <c r="G204" s="10" t="s">
        <v>369</v>
      </c>
      <c r="H204" s="14" t="s">
        <v>329</v>
      </c>
      <c r="I204"/>
    </row>
    <row r="205" spans="1:9" s="47" customFormat="1" ht="12.75">
      <c r="A205"/>
      <c r="B205" s="165" t="s">
        <v>52</v>
      </c>
      <c r="C205" s="300" t="s">
        <v>19</v>
      </c>
      <c r="D205" s="330">
        <v>22110</v>
      </c>
      <c r="E205" s="16" t="s">
        <v>511</v>
      </c>
      <c r="F205" s="10" t="s">
        <v>495</v>
      </c>
      <c r="G205" s="10" t="s">
        <v>369</v>
      </c>
      <c r="H205" s="14" t="s">
        <v>330</v>
      </c>
      <c r="I205"/>
    </row>
    <row r="206" spans="1:9" s="47" customFormat="1" ht="12.75">
      <c r="A206"/>
      <c r="B206" s="165" t="s">
        <v>52</v>
      </c>
      <c r="C206" s="305" t="s">
        <v>19</v>
      </c>
      <c r="D206" s="330">
        <v>337</v>
      </c>
      <c r="E206" s="307" t="s">
        <v>388</v>
      </c>
      <c r="F206" s="307" t="s">
        <v>495</v>
      </c>
      <c r="G206" s="10" t="s">
        <v>369</v>
      </c>
      <c r="H206" s="308" t="s">
        <v>331</v>
      </c>
      <c r="I206"/>
    </row>
    <row r="207" spans="1:9" s="47" customFormat="1" ht="12.75">
      <c r="A207"/>
      <c r="B207" s="165" t="s">
        <v>52</v>
      </c>
      <c r="C207" s="305" t="s">
        <v>19</v>
      </c>
      <c r="D207" s="330">
        <v>8138</v>
      </c>
      <c r="E207" s="307" t="s">
        <v>508</v>
      </c>
      <c r="F207" s="307" t="s">
        <v>495</v>
      </c>
      <c r="G207" s="10" t="s">
        <v>369</v>
      </c>
      <c r="H207" s="308" t="s">
        <v>331</v>
      </c>
      <c r="I207"/>
    </row>
    <row r="208" spans="1:9" s="47" customFormat="1" ht="12.75">
      <c r="A208"/>
      <c r="B208" s="165" t="s">
        <v>52</v>
      </c>
      <c r="C208" s="305" t="s">
        <v>19</v>
      </c>
      <c r="D208" s="330">
        <v>10168</v>
      </c>
      <c r="E208" s="307" t="s">
        <v>514</v>
      </c>
      <c r="F208" s="307" t="s">
        <v>495</v>
      </c>
      <c r="G208" s="10" t="s">
        <v>369</v>
      </c>
      <c r="H208" s="308" t="s">
        <v>331</v>
      </c>
      <c r="I208"/>
    </row>
    <row r="209" spans="1:9" s="47" customFormat="1" ht="12.75">
      <c r="A209"/>
      <c r="B209" s="165" t="s">
        <v>52</v>
      </c>
      <c r="C209" s="305" t="s">
        <v>19</v>
      </c>
      <c r="D209" s="330">
        <v>2825</v>
      </c>
      <c r="E209" s="307" t="s">
        <v>508</v>
      </c>
      <c r="F209" s="307" t="s">
        <v>495</v>
      </c>
      <c r="G209" s="10" t="s">
        <v>369</v>
      </c>
      <c r="H209" s="308" t="s">
        <v>331</v>
      </c>
      <c r="I209"/>
    </row>
    <row r="210" spans="1:9" s="47" customFormat="1" ht="12.75">
      <c r="A210"/>
      <c r="B210" s="165" t="s">
        <v>54</v>
      </c>
      <c r="C210" s="300" t="s">
        <v>19</v>
      </c>
      <c r="D210" s="330">
        <v>10866</v>
      </c>
      <c r="E210" s="16" t="s">
        <v>388</v>
      </c>
      <c r="F210" s="10" t="s">
        <v>495</v>
      </c>
      <c r="G210" s="10" t="s">
        <v>369</v>
      </c>
      <c r="H210" s="14" t="s">
        <v>331</v>
      </c>
      <c r="I210"/>
    </row>
    <row r="211" spans="1:9" s="47" customFormat="1" ht="12.75">
      <c r="A211"/>
      <c r="B211" s="165" t="s">
        <v>55</v>
      </c>
      <c r="C211" s="305" t="s">
        <v>19</v>
      </c>
      <c r="D211" s="330">
        <v>2444</v>
      </c>
      <c r="E211" s="307" t="s">
        <v>388</v>
      </c>
      <c r="F211" s="307" t="s">
        <v>495</v>
      </c>
      <c r="G211" s="10" t="s">
        <v>369</v>
      </c>
      <c r="H211" s="308" t="s">
        <v>331</v>
      </c>
      <c r="I211"/>
    </row>
    <row r="212" spans="1:9" s="47" customFormat="1" ht="12.75">
      <c r="A212"/>
      <c r="B212" s="165" t="s">
        <v>52</v>
      </c>
      <c r="C212" s="305" t="s">
        <v>19</v>
      </c>
      <c r="D212" s="330">
        <v>279</v>
      </c>
      <c r="E212" s="307" t="s">
        <v>504</v>
      </c>
      <c r="F212" s="307" t="s">
        <v>495</v>
      </c>
      <c r="G212" s="10" t="s">
        <v>369</v>
      </c>
      <c r="H212" s="308" t="s">
        <v>330</v>
      </c>
      <c r="I212"/>
    </row>
    <row r="213" spans="1:9" s="47" customFormat="1" ht="12.75">
      <c r="A213"/>
      <c r="B213" s="165" t="s">
        <v>52</v>
      </c>
      <c r="C213" s="305" t="s">
        <v>19</v>
      </c>
      <c r="D213" s="330">
        <v>2478</v>
      </c>
      <c r="E213" s="307" t="s">
        <v>504</v>
      </c>
      <c r="F213" s="307" t="s">
        <v>495</v>
      </c>
      <c r="G213" s="10" t="s">
        <v>369</v>
      </c>
      <c r="H213" s="308" t="s">
        <v>330</v>
      </c>
      <c r="I213"/>
    </row>
    <row r="214" spans="1:9" s="47" customFormat="1" ht="12.75">
      <c r="A214"/>
      <c r="B214" s="165" t="s">
        <v>58</v>
      </c>
      <c r="C214" s="305" t="s">
        <v>19</v>
      </c>
      <c r="D214" s="330">
        <v>30</v>
      </c>
      <c r="E214" s="307" t="s">
        <v>388</v>
      </c>
      <c r="F214" s="307" t="s">
        <v>495</v>
      </c>
      <c r="G214" s="10" t="s">
        <v>369</v>
      </c>
      <c r="H214" s="308" t="s">
        <v>331</v>
      </c>
      <c r="I214"/>
    </row>
    <row r="215" spans="1:9" s="47" customFormat="1" ht="12.75">
      <c r="A215"/>
      <c r="B215" s="165" t="s">
        <v>56</v>
      </c>
      <c r="C215" s="300" t="s">
        <v>19</v>
      </c>
      <c r="D215" s="330">
        <v>3731</v>
      </c>
      <c r="E215" s="16" t="s">
        <v>388</v>
      </c>
      <c r="F215" s="10" t="s">
        <v>495</v>
      </c>
      <c r="G215" s="10" t="s">
        <v>369</v>
      </c>
      <c r="H215" s="14" t="s">
        <v>331</v>
      </c>
      <c r="I215"/>
    </row>
    <row r="216" spans="1:9" s="47" customFormat="1" ht="12.75">
      <c r="A216"/>
      <c r="B216" s="165" t="s">
        <v>57</v>
      </c>
      <c r="C216" s="300" t="s">
        <v>19</v>
      </c>
      <c r="D216" s="330">
        <v>3982</v>
      </c>
      <c r="E216" s="16" t="s">
        <v>388</v>
      </c>
      <c r="F216" s="10" t="s">
        <v>495</v>
      </c>
      <c r="G216" s="10" t="s">
        <v>369</v>
      </c>
      <c r="H216" s="14" t="s">
        <v>331</v>
      </c>
      <c r="I216"/>
    </row>
    <row r="217" spans="1:9" s="47" customFormat="1" ht="12.75">
      <c r="A217"/>
      <c r="B217" s="165" t="s">
        <v>59</v>
      </c>
      <c r="C217" s="305" t="s">
        <v>19</v>
      </c>
      <c r="D217" s="330">
        <v>106</v>
      </c>
      <c r="E217" s="307" t="s">
        <v>388</v>
      </c>
      <c r="F217" s="307" t="s">
        <v>495</v>
      </c>
      <c r="G217" s="10" t="s">
        <v>369</v>
      </c>
      <c r="H217" s="308" t="s">
        <v>331</v>
      </c>
      <c r="I217"/>
    </row>
    <row r="218" spans="1:9" s="47" customFormat="1" ht="12.75">
      <c r="A218"/>
      <c r="B218" s="165" t="s">
        <v>60</v>
      </c>
      <c r="C218" s="300" t="s">
        <v>19</v>
      </c>
      <c r="D218" s="330">
        <v>8057</v>
      </c>
      <c r="E218" s="16" t="s">
        <v>388</v>
      </c>
      <c r="F218" s="10" t="s">
        <v>495</v>
      </c>
      <c r="G218" s="10" t="s">
        <v>369</v>
      </c>
      <c r="H218" s="14" t="s">
        <v>331</v>
      </c>
      <c r="I218"/>
    </row>
    <row r="219" spans="1:9" s="47" customFormat="1" ht="12.75">
      <c r="A219"/>
      <c r="B219" s="165" t="s">
        <v>811</v>
      </c>
      <c r="C219" s="305" t="s">
        <v>19</v>
      </c>
      <c r="D219" s="330">
        <v>3041</v>
      </c>
      <c r="E219" s="307" t="s">
        <v>508</v>
      </c>
      <c r="F219" s="307" t="s">
        <v>495</v>
      </c>
      <c r="G219" s="10" t="s">
        <v>369</v>
      </c>
      <c r="H219" s="308" t="s">
        <v>331</v>
      </c>
      <c r="I219"/>
    </row>
    <row r="220" spans="1:16" s="47" customFormat="1" ht="12.75">
      <c r="A220"/>
      <c r="B220" s="165" t="s">
        <v>811</v>
      </c>
      <c r="C220" s="300" t="s">
        <v>19</v>
      </c>
      <c r="D220" s="330">
        <v>10656</v>
      </c>
      <c r="E220" s="16" t="s">
        <v>512</v>
      </c>
      <c r="F220" s="10" t="s">
        <v>495</v>
      </c>
      <c r="G220" s="10" t="s">
        <v>369</v>
      </c>
      <c r="H220" s="14" t="s">
        <v>329</v>
      </c>
      <c r="I220"/>
      <c r="J220" s="82"/>
      <c r="K220" s="82"/>
      <c r="L220" s="82"/>
      <c r="M220" s="82"/>
      <c r="N220" s="82"/>
      <c r="O220" s="82"/>
      <c r="P220" s="82"/>
    </row>
    <row r="221" spans="1:9" s="47" customFormat="1" ht="12.75">
      <c r="A221"/>
      <c r="B221" s="165" t="s">
        <v>62</v>
      </c>
      <c r="C221" s="305" t="s">
        <v>19</v>
      </c>
      <c r="D221" s="330">
        <v>5342</v>
      </c>
      <c r="E221" s="307" t="s">
        <v>505</v>
      </c>
      <c r="F221" s="307" t="s">
        <v>495</v>
      </c>
      <c r="G221" s="10" t="s">
        <v>369</v>
      </c>
      <c r="H221" s="308" t="s">
        <v>332</v>
      </c>
      <c r="I221"/>
    </row>
    <row r="222" spans="1:9" s="47" customFormat="1" ht="12.75">
      <c r="A222"/>
      <c r="B222" s="165" t="s">
        <v>50</v>
      </c>
      <c r="C222" s="305" t="s">
        <v>19</v>
      </c>
      <c r="D222" s="330">
        <v>11429</v>
      </c>
      <c r="E222" s="307" t="s">
        <v>387</v>
      </c>
      <c r="F222" s="307" t="s">
        <v>495</v>
      </c>
      <c r="G222" s="10" t="s">
        <v>369</v>
      </c>
      <c r="H222" s="308" t="s">
        <v>329</v>
      </c>
      <c r="I222"/>
    </row>
    <row r="223" spans="1:9" s="47" customFormat="1" ht="12.75">
      <c r="A223"/>
      <c r="B223" s="165" t="s">
        <v>50</v>
      </c>
      <c r="C223" s="305" t="s">
        <v>19</v>
      </c>
      <c r="D223" s="330">
        <v>2301</v>
      </c>
      <c r="E223" s="307" t="s">
        <v>497</v>
      </c>
      <c r="F223" s="307" t="s">
        <v>495</v>
      </c>
      <c r="G223" s="10" t="s">
        <v>369</v>
      </c>
      <c r="H223" s="308" t="s">
        <v>333</v>
      </c>
      <c r="I223"/>
    </row>
    <row r="224" spans="1:9" s="47" customFormat="1" ht="12.75">
      <c r="A224"/>
      <c r="B224" s="165" t="s">
        <v>50</v>
      </c>
      <c r="C224" s="305" t="s">
        <v>19</v>
      </c>
      <c r="D224" s="300" t="s">
        <v>812</v>
      </c>
      <c r="E224" s="307" t="s">
        <v>508</v>
      </c>
      <c r="F224" s="307" t="s">
        <v>495</v>
      </c>
      <c r="G224" s="10" t="s">
        <v>369</v>
      </c>
      <c r="H224" s="308" t="s">
        <v>331</v>
      </c>
      <c r="I224"/>
    </row>
    <row r="225" spans="1:9" s="47" customFormat="1" ht="12.75">
      <c r="A225"/>
      <c r="B225" s="165" t="s">
        <v>50</v>
      </c>
      <c r="C225" s="305" t="s">
        <v>19</v>
      </c>
      <c r="D225" s="300" t="s">
        <v>813</v>
      </c>
      <c r="E225" s="307" t="s">
        <v>503</v>
      </c>
      <c r="F225" s="307" t="s">
        <v>495</v>
      </c>
      <c r="G225" s="10" t="s">
        <v>369</v>
      </c>
      <c r="H225" s="308" t="s">
        <v>330</v>
      </c>
      <c r="I225"/>
    </row>
    <row r="226" spans="1:9" s="47" customFormat="1" ht="12.75">
      <c r="A226"/>
      <c r="B226" s="165" t="s">
        <v>50</v>
      </c>
      <c r="C226" s="305" t="s">
        <v>19</v>
      </c>
      <c r="D226" s="300" t="s">
        <v>814</v>
      </c>
      <c r="E226" s="307" t="s">
        <v>500</v>
      </c>
      <c r="F226" s="307" t="s">
        <v>495</v>
      </c>
      <c r="G226" s="10" t="s">
        <v>369</v>
      </c>
      <c r="H226" s="308" t="s">
        <v>329</v>
      </c>
      <c r="I226"/>
    </row>
    <row r="227" spans="1:9" s="47" customFormat="1" ht="12.75">
      <c r="A227"/>
      <c r="B227" s="165" t="s">
        <v>109</v>
      </c>
      <c r="C227" s="300" t="s">
        <v>105</v>
      </c>
      <c r="D227" s="300" t="s">
        <v>808</v>
      </c>
      <c r="E227" s="16"/>
      <c r="F227" s="10" t="s">
        <v>516</v>
      </c>
      <c r="G227" s="10" t="s">
        <v>369</v>
      </c>
      <c r="H227" s="14"/>
      <c r="I227"/>
    </row>
    <row r="228" spans="1:9" s="47" customFormat="1" ht="12.75">
      <c r="A228"/>
      <c r="B228" s="165" t="s">
        <v>108</v>
      </c>
      <c r="C228" s="300" t="s">
        <v>105</v>
      </c>
      <c r="D228" s="300" t="s">
        <v>809</v>
      </c>
      <c r="E228" s="16"/>
      <c r="F228" s="10" t="s">
        <v>516</v>
      </c>
      <c r="G228" s="10" t="s">
        <v>369</v>
      </c>
      <c r="H228" s="14"/>
      <c r="I228"/>
    </row>
    <row r="229" spans="1:9" s="47" customFormat="1" ht="12.75">
      <c r="A229"/>
      <c r="B229" s="165" t="s">
        <v>806</v>
      </c>
      <c r="C229" s="300" t="s">
        <v>105</v>
      </c>
      <c r="D229" s="300" t="s">
        <v>810</v>
      </c>
      <c r="E229" s="16"/>
      <c r="F229" s="10" t="s">
        <v>516</v>
      </c>
      <c r="G229" s="10" t="s">
        <v>369</v>
      </c>
      <c r="H229" s="14"/>
      <c r="I229"/>
    </row>
    <row r="230" spans="1:9" s="47" customFormat="1" ht="12.75">
      <c r="A230"/>
      <c r="B230" s="165" t="s">
        <v>89</v>
      </c>
      <c r="C230" s="300" t="s">
        <v>18</v>
      </c>
      <c r="D230" s="300" t="s">
        <v>803</v>
      </c>
      <c r="E230" s="16" t="s">
        <v>387</v>
      </c>
      <c r="F230" s="10" t="s">
        <v>495</v>
      </c>
      <c r="G230" s="10" t="s">
        <v>369</v>
      </c>
      <c r="H230" s="14" t="s">
        <v>329</v>
      </c>
      <c r="I230"/>
    </row>
    <row r="231" spans="1:9" s="47" customFormat="1" ht="13.5" thickBot="1">
      <c r="A231"/>
      <c r="B231" s="302" t="s">
        <v>89</v>
      </c>
      <c r="C231" s="303" t="s">
        <v>18</v>
      </c>
      <c r="D231" s="303" t="s">
        <v>805</v>
      </c>
      <c r="E231" s="29" t="s">
        <v>508</v>
      </c>
      <c r="F231" s="28" t="s">
        <v>495</v>
      </c>
      <c r="G231" s="28" t="s">
        <v>369</v>
      </c>
      <c r="H231" s="30" t="s">
        <v>331</v>
      </c>
      <c r="I231"/>
    </row>
    <row r="232" spans="1:9" s="47" customFormat="1" ht="12.75">
      <c r="A232"/>
      <c r="I232"/>
    </row>
    <row r="233" spans="1:9" s="47" customFormat="1" ht="12.75">
      <c r="A233"/>
      <c r="I233"/>
    </row>
    <row r="234" spans="1:9" s="47" customFormat="1" ht="12.75">
      <c r="A234"/>
      <c r="I234"/>
    </row>
    <row r="235" spans="1:9" s="47" customFormat="1" ht="12.75">
      <c r="A235"/>
      <c r="I235"/>
    </row>
    <row r="236" spans="1:9" s="47" customFormat="1" ht="12.75">
      <c r="A236"/>
      <c r="I236"/>
    </row>
    <row r="237" spans="1:9" s="47" customFormat="1" ht="12.75">
      <c r="A237"/>
      <c r="I237"/>
    </row>
    <row r="238" spans="1:9" s="47" customFormat="1" ht="12.75">
      <c r="A238"/>
      <c r="I238"/>
    </row>
    <row r="239" spans="1:9" s="47" customFormat="1" ht="12.75">
      <c r="A239"/>
      <c r="I239"/>
    </row>
    <row r="240" spans="1:10" s="47" customFormat="1" ht="12.75">
      <c r="A240"/>
      <c r="B240" s="522" t="s">
        <v>748</v>
      </c>
      <c r="C240" s="522"/>
      <c r="D240" s="522"/>
      <c r="E240" s="522"/>
      <c r="F240" s="522"/>
      <c r="G240" s="522"/>
      <c r="H240" s="522"/>
      <c r="I240"/>
      <c r="J240" s="226"/>
    </row>
    <row r="241" spans="1:9" s="47" customFormat="1" ht="12.75">
      <c r="A241"/>
      <c r="B241" s="1"/>
      <c r="C241" s="1"/>
      <c r="D241" s="1"/>
      <c r="E241" s="1"/>
      <c r="F241" s="1"/>
      <c r="G241" s="1"/>
      <c r="H241" s="1"/>
      <c r="I241"/>
    </row>
    <row r="242" spans="1:9" s="47" customFormat="1" ht="12.75">
      <c r="A242"/>
      <c r="B242" s="522" t="s">
        <v>1</v>
      </c>
      <c r="C242" s="522"/>
      <c r="D242" s="522"/>
      <c r="E242" s="522"/>
      <c r="F242" s="522"/>
      <c r="G242" s="522"/>
      <c r="H242" s="522"/>
      <c r="I242"/>
    </row>
    <row r="243" spans="1:9" s="47" customFormat="1" ht="12.75">
      <c r="A243"/>
      <c r="B243" s="1"/>
      <c r="C243" s="1"/>
      <c r="D243" s="1"/>
      <c r="E243" s="1"/>
      <c r="F243" s="1"/>
      <c r="G243" s="1" t="s">
        <v>749</v>
      </c>
      <c r="H243" s="1"/>
      <c r="I243"/>
    </row>
    <row r="244" spans="1:9" s="47" customFormat="1" ht="12.75">
      <c r="A244"/>
      <c r="B244" s="1" t="s">
        <v>3</v>
      </c>
      <c r="C244" s="1"/>
      <c r="D244" s="1"/>
      <c r="E244" s="1"/>
      <c r="F244" s="1"/>
      <c r="G244" s="1" t="s">
        <v>124</v>
      </c>
      <c r="H244" s="1"/>
      <c r="I244"/>
    </row>
    <row r="245" spans="1:9" s="47" customFormat="1" ht="12.75">
      <c r="A245"/>
      <c r="B245" s="1" t="s">
        <v>22</v>
      </c>
      <c r="C245" s="1"/>
      <c r="D245" s="1"/>
      <c r="E245" s="1"/>
      <c r="F245" s="1"/>
      <c r="G245" s="1" t="s">
        <v>839</v>
      </c>
      <c r="H245" s="1"/>
      <c r="I245"/>
    </row>
    <row r="246" spans="1:9" s="47" customFormat="1" ht="12.75">
      <c r="A246"/>
      <c r="B246" s="1" t="s">
        <v>5</v>
      </c>
      <c r="C246" s="1"/>
      <c r="D246" s="1"/>
      <c r="E246" s="1"/>
      <c r="F246" s="1"/>
      <c r="G246" s="1" t="s">
        <v>6</v>
      </c>
      <c r="H246" s="1"/>
      <c r="I246"/>
    </row>
    <row r="247" spans="1:9" s="47" customFormat="1" ht="12.75">
      <c r="A247"/>
      <c r="I247"/>
    </row>
    <row r="248" spans="1:9" s="47" customFormat="1" ht="13.5" thickBot="1">
      <c r="A248"/>
      <c r="I248"/>
    </row>
    <row r="249" spans="1:9" s="47" customFormat="1" ht="12.75">
      <c r="A249"/>
      <c r="B249" s="2" t="s">
        <v>7</v>
      </c>
      <c r="C249" s="2" t="s">
        <v>8</v>
      </c>
      <c r="D249" s="2" t="s">
        <v>9</v>
      </c>
      <c r="E249" s="2" t="s">
        <v>10</v>
      </c>
      <c r="F249" s="2" t="s">
        <v>11</v>
      </c>
      <c r="G249" s="2" t="s">
        <v>12</v>
      </c>
      <c r="H249" s="2" t="s">
        <v>13</v>
      </c>
      <c r="I249"/>
    </row>
    <row r="250" spans="1:9" s="47" customFormat="1" ht="15" thickBot="1">
      <c r="A250"/>
      <c r="B250" s="3" t="s">
        <v>14</v>
      </c>
      <c r="C250" s="3"/>
      <c r="D250" s="3" t="s">
        <v>15</v>
      </c>
      <c r="E250" s="3"/>
      <c r="F250" s="3"/>
      <c r="G250" s="3"/>
      <c r="H250" s="3" t="s">
        <v>16</v>
      </c>
      <c r="I250"/>
    </row>
    <row r="251" spans="1:9" s="47" customFormat="1" ht="3" customHeight="1" thickBot="1">
      <c r="A251"/>
      <c r="B251" s="4"/>
      <c r="C251" s="5"/>
      <c r="D251" s="5"/>
      <c r="E251" s="5"/>
      <c r="F251" s="5"/>
      <c r="G251" s="5"/>
      <c r="H251" s="6"/>
      <c r="I251"/>
    </row>
    <row r="252" spans="1:9" s="47" customFormat="1" ht="13.5" thickBot="1">
      <c r="A252"/>
      <c r="B252" s="4" t="s">
        <v>136</v>
      </c>
      <c r="C252" s="5"/>
      <c r="D252" s="5"/>
      <c r="E252" s="5"/>
      <c r="F252" s="5"/>
      <c r="G252" s="5"/>
      <c r="H252" s="6"/>
      <c r="I252"/>
    </row>
    <row r="253" spans="1:9" s="47" customFormat="1" ht="12.75">
      <c r="A253"/>
      <c r="B253" s="164" t="s">
        <v>89</v>
      </c>
      <c r="C253" s="301" t="s">
        <v>18</v>
      </c>
      <c r="D253" s="332">
        <v>2558</v>
      </c>
      <c r="E253" s="26" t="s">
        <v>503</v>
      </c>
      <c r="F253" s="24" t="s">
        <v>495</v>
      </c>
      <c r="G253" s="24" t="s">
        <v>369</v>
      </c>
      <c r="H253" s="33" t="s">
        <v>330</v>
      </c>
      <c r="I253"/>
    </row>
    <row r="254" spans="1:9" s="47" customFormat="1" ht="12.75" customHeight="1">
      <c r="A254"/>
      <c r="B254" s="165" t="s">
        <v>89</v>
      </c>
      <c r="C254" s="300" t="s">
        <v>18</v>
      </c>
      <c r="D254" s="330">
        <v>4</v>
      </c>
      <c r="E254" s="16" t="s">
        <v>497</v>
      </c>
      <c r="F254" s="10" t="s">
        <v>495</v>
      </c>
      <c r="G254" s="10" t="s">
        <v>369</v>
      </c>
      <c r="H254" s="14" t="s">
        <v>333</v>
      </c>
      <c r="I254"/>
    </row>
    <row r="255" spans="1:9" s="47" customFormat="1" ht="12.75">
      <c r="A255"/>
      <c r="B255" s="165" t="s">
        <v>89</v>
      </c>
      <c r="C255" s="300" t="s">
        <v>18</v>
      </c>
      <c r="D255" s="330">
        <v>41</v>
      </c>
      <c r="E255" s="16" t="s">
        <v>497</v>
      </c>
      <c r="F255" s="10" t="s">
        <v>495</v>
      </c>
      <c r="G255" s="10" t="s">
        <v>369</v>
      </c>
      <c r="H255" s="14" t="s">
        <v>333</v>
      </c>
      <c r="I255"/>
    </row>
    <row r="256" spans="1:12" s="47" customFormat="1" ht="12.75">
      <c r="A256"/>
      <c r="B256" s="165" t="s">
        <v>101</v>
      </c>
      <c r="C256" s="10" t="s">
        <v>18</v>
      </c>
      <c r="D256" s="330">
        <v>12102</v>
      </c>
      <c r="E256" s="16" t="s">
        <v>497</v>
      </c>
      <c r="F256" s="16" t="s">
        <v>495</v>
      </c>
      <c r="G256" s="10" t="s">
        <v>369</v>
      </c>
      <c r="H256" s="15" t="s">
        <v>333</v>
      </c>
      <c r="I256"/>
      <c r="J256" s="226"/>
      <c r="L256" s="226"/>
    </row>
    <row r="257" spans="1:12" s="47" customFormat="1" ht="12.75">
      <c r="A257"/>
      <c r="B257" s="165" t="s">
        <v>96</v>
      </c>
      <c r="C257" s="10" t="s">
        <v>18</v>
      </c>
      <c r="D257" s="330">
        <v>6398</v>
      </c>
      <c r="E257" s="16" t="s">
        <v>497</v>
      </c>
      <c r="F257" s="10" t="s">
        <v>495</v>
      </c>
      <c r="G257" s="10" t="s">
        <v>369</v>
      </c>
      <c r="H257" s="14" t="s">
        <v>333</v>
      </c>
      <c r="I257"/>
      <c r="J257" s="226"/>
      <c r="L257" s="226"/>
    </row>
    <row r="258" spans="1:12" s="47" customFormat="1" ht="12.75">
      <c r="A258"/>
      <c r="B258" s="165" t="s">
        <v>95</v>
      </c>
      <c r="C258" s="10" t="s">
        <v>18</v>
      </c>
      <c r="D258" s="330">
        <v>2395</v>
      </c>
      <c r="E258" s="16" t="s">
        <v>508</v>
      </c>
      <c r="F258" s="10" t="s">
        <v>495</v>
      </c>
      <c r="G258" s="10" t="s">
        <v>369</v>
      </c>
      <c r="H258" s="14" t="s">
        <v>331</v>
      </c>
      <c r="I258"/>
      <c r="J258" s="226"/>
      <c r="L258" s="226"/>
    </row>
    <row r="259" spans="1:10" s="47" customFormat="1" ht="12.75">
      <c r="A259"/>
      <c r="B259" s="165" t="s">
        <v>94</v>
      </c>
      <c r="C259" s="10" t="s">
        <v>18</v>
      </c>
      <c r="D259" s="330">
        <v>4143</v>
      </c>
      <c r="E259" s="16" t="s">
        <v>508</v>
      </c>
      <c r="F259" s="10" t="s">
        <v>495</v>
      </c>
      <c r="G259" s="10" t="s">
        <v>369</v>
      </c>
      <c r="H259" s="14" t="s">
        <v>331</v>
      </c>
      <c r="I259"/>
      <c r="J259" s="226"/>
    </row>
    <row r="260" spans="1:9" s="47" customFormat="1" ht="12.75">
      <c r="A260"/>
      <c r="B260" s="165" t="s">
        <v>802</v>
      </c>
      <c r="C260" s="10" t="s">
        <v>18</v>
      </c>
      <c r="D260" s="330">
        <v>175</v>
      </c>
      <c r="E260" s="16" t="s">
        <v>498</v>
      </c>
      <c r="F260" s="10" t="s">
        <v>495</v>
      </c>
      <c r="G260" s="10" t="s">
        <v>369</v>
      </c>
      <c r="H260" s="14" t="s">
        <v>333</v>
      </c>
      <c r="I260"/>
    </row>
    <row r="261" spans="1:9" s="47" customFormat="1" ht="12.75">
      <c r="A261"/>
      <c r="B261" s="165" t="s">
        <v>782</v>
      </c>
      <c r="C261" s="10" t="s">
        <v>123</v>
      </c>
      <c r="D261" s="277">
        <v>188</v>
      </c>
      <c r="E261" s="16"/>
      <c r="F261" s="10" t="s">
        <v>516</v>
      </c>
      <c r="G261" s="10" t="s">
        <v>369</v>
      </c>
      <c r="H261" s="14"/>
      <c r="I261"/>
    </row>
    <row r="262" spans="1:9" s="47" customFormat="1" ht="12.75" customHeight="1">
      <c r="A262"/>
      <c r="B262" s="165" t="s">
        <v>783</v>
      </c>
      <c r="C262" s="10" t="s">
        <v>123</v>
      </c>
      <c r="D262" s="277">
        <v>250</v>
      </c>
      <c r="E262" s="16"/>
      <c r="F262" s="10" t="s">
        <v>516</v>
      </c>
      <c r="G262" s="10" t="s">
        <v>369</v>
      </c>
      <c r="H262" s="14"/>
      <c r="I262"/>
    </row>
    <row r="263" spans="1:9" s="47" customFormat="1" ht="12.75">
      <c r="A263"/>
      <c r="B263" s="165" t="s">
        <v>784</v>
      </c>
      <c r="C263" s="10" t="s">
        <v>123</v>
      </c>
      <c r="D263" s="277">
        <v>314</v>
      </c>
      <c r="E263" s="16"/>
      <c r="F263" s="10" t="s">
        <v>495</v>
      </c>
      <c r="G263" s="10" t="s">
        <v>369</v>
      </c>
      <c r="H263" s="14"/>
      <c r="I263"/>
    </row>
    <row r="264" spans="1:9" s="47" customFormat="1" ht="12.75">
      <c r="A264"/>
      <c r="B264" s="165" t="s">
        <v>785</v>
      </c>
      <c r="C264" s="10" t="s">
        <v>123</v>
      </c>
      <c r="D264" s="277">
        <v>421</v>
      </c>
      <c r="E264" s="16"/>
      <c r="F264" s="10" t="s">
        <v>516</v>
      </c>
      <c r="G264" s="10" t="s">
        <v>369</v>
      </c>
      <c r="H264" s="14"/>
      <c r="I264"/>
    </row>
    <row r="265" spans="1:9" s="47" customFormat="1" ht="12.75">
      <c r="A265"/>
      <c r="B265" s="165" t="s">
        <v>125</v>
      </c>
      <c r="C265" s="10" t="s">
        <v>123</v>
      </c>
      <c r="D265" s="277">
        <v>738</v>
      </c>
      <c r="E265" s="16"/>
      <c r="F265" s="10" t="s">
        <v>516</v>
      </c>
      <c r="G265" s="10" t="s">
        <v>369</v>
      </c>
      <c r="H265" s="14"/>
      <c r="I265"/>
    </row>
    <row r="266" spans="2:8" ht="12.75">
      <c r="B266" s="165" t="s">
        <v>786</v>
      </c>
      <c r="C266" s="10" t="s">
        <v>123</v>
      </c>
      <c r="D266" s="277">
        <v>233</v>
      </c>
      <c r="E266" s="16"/>
      <c r="F266" s="10" t="s">
        <v>495</v>
      </c>
      <c r="G266" s="10" t="s">
        <v>369</v>
      </c>
      <c r="H266" s="14"/>
    </row>
    <row r="267" spans="2:8" ht="12.75">
      <c r="B267" s="165" t="s">
        <v>787</v>
      </c>
      <c r="C267" s="10" t="s">
        <v>123</v>
      </c>
      <c r="D267" s="277">
        <v>471</v>
      </c>
      <c r="E267" s="16"/>
      <c r="F267" s="10" t="s">
        <v>495</v>
      </c>
      <c r="G267" s="10" t="s">
        <v>369</v>
      </c>
      <c r="H267" s="14"/>
    </row>
    <row r="268" spans="2:8" ht="12.75">
      <c r="B268" s="165" t="s">
        <v>111</v>
      </c>
      <c r="C268" s="10" t="s">
        <v>123</v>
      </c>
      <c r="D268" s="277">
        <v>632</v>
      </c>
      <c r="E268" s="16"/>
      <c r="F268" s="10" t="s">
        <v>495</v>
      </c>
      <c r="G268" s="10" t="s">
        <v>369</v>
      </c>
      <c r="H268" s="14"/>
    </row>
    <row r="269" spans="2:8" ht="12.75">
      <c r="B269" s="165" t="s">
        <v>110</v>
      </c>
      <c r="C269" s="10" t="s">
        <v>123</v>
      </c>
      <c r="D269" s="277">
        <v>1446</v>
      </c>
      <c r="E269" s="16"/>
      <c r="F269" s="10" t="s">
        <v>495</v>
      </c>
      <c r="G269" s="10" t="s">
        <v>369</v>
      </c>
      <c r="H269" s="14"/>
    </row>
    <row r="270" spans="2:8" ht="12.75">
      <c r="B270" s="165" t="s">
        <v>800</v>
      </c>
      <c r="C270" s="10" t="s">
        <v>123</v>
      </c>
      <c r="D270" s="277">
        <v>12</v>
      </c>
      <c r="E270" s="16"/>
      <c r="F270" s="10" t="s">
        <v>516</v>
      </c>
      <c r="G270" s="10" t="s">
        <v>369</v>
      </c>
      <c r="H270" s="13"/>
    </row>
    <row r="271" spans="2:8" ht="3" customHeight="1">
      <c r="B271" s="323"/>
      <c r="C271" s="34"/>
      <c r="D271" s="324"/>
      <c r="E271" s="34"/>
      <c r="F271" s="34"/>
      <c r="G271" s="34"/>
      <c r="H271" s="274"/>
    </row>
    <row r="272" spans="2:8" ht="13.5" thickBot="1">
      <c r="B272" s="558" t="s">
        <v>837</v>
      </c>
      <c r="C272" s="559"/>
      <c r="D272" s="483">
        <v>268444</v>
      </c>
      <c r="E272" s="280"/>
      <c r="F272" s="280"/>
      <c r="G272" s="280"/>
      <c r="H272" s="281"/>
    </row>
    <row r="273" spans="2:8" ht="3" customHeight="1" thickBot="1">
      <c r="B273" s="265"/>
      <c r="C273" s="266"/>
      <c r="D273" s="266"/>
      <c r="E273" s="266"/>
      <c r="F273" s="266"/>
      <c r="G273" s="266"/>
      <c r="H273" s="267"/>
    </row>
    <row r="274" spans="2:8" ht="13.5" thickBot="1">
      <c r="B274" s="340" t="s">
        <v>840</v>
      </c>
      <c r="C274" s="266"/>
      <c r="D274" s="339">
        <v>655752</v>
      </c>
      <c r="E274" s="337"/>
      <c r="F274" s="337"/>
      <c r="G274" s="337"/>
      <c r="H274" s="338"/>
    </row>
    <row r="275" spans="2:8" ht="12.75">
      <c r="B275" s="47"/>
      <c r="C275" s="47"/>
      <c r="D275" s="47"/>
      <c r="E275" s="47"/>
      <c r="F275" s="47"/>
      <c r="G275" s="47"/>
      <c r="H275" s="47"/>
    </row>
    <row r="276" spans="2:8" ht="12.75">
      <c r="B276" s="47"/>
      <c r="C276" s="47"/>
      <c r="D276" s="47"/>
      <c r="E276" s="47"/>
      <c r="F276" s="47"/>
      <c r="G276" s="47"/>
      <c r="H276" s="47"/>
    </row>
    <row r="277" spans="2:8" ht="12.75">
      <c r="B277" s="47"/>
      <c r="C277" s="47"/>
      <c r="D277" s="47"/>
      <c r="E277" s="47"/>
      <c r="F277" s="47"/>
      <c r="G277" s="47"/>
      <c r="H277" s="47"/>
    </row>
    <row r="285" ht="12.75">
      <c r="D285" s="48"/>
    </row>
    <row r="286" ht="12.75">
      <c r="D286" s="48"/>
    </row>
    <row r="287" ht="12.75">
      <c r="D287" s="48"/>
    </row>
    <row r="288" ht="12.75">
      <c r="D288" s="48"/>
    </row>
    <row r="289" ht="12.75">
      <c r="D289" s="48"/>
    </row>
    <row r="290" ht="12.75">
      <c r="D290" s="48"/>
    </row>
    <row r="291" ht="12.75">
      <c r="D291" s="48"/>
    </row>
    <row r="292" ht="12.75">
      <c r="D292" s="48"/>
    </row>
    <row r="293" ht="12.75">
      <c r="D293" s="48"/>
    </row>
    <row r="294" ht="12.75">
      <c r="D294" s="48"/>
    </row>
    <row r="295" ht="12.75">
      <c r="D295" s="48"/>
    </row>
    <row r="296" ht="12.75">
      <c r="H296" s="48"/>
    </row>
    <row r="297" ht="12.75">
      <c r="H297" s="48"/>
    </row>
    <row r="301" spans="2:8" ht="12.75">
      <c r="B301" s="522" t="s">
        <v>0</v>
      </c>
      <c r="C301" s="522"/>
      <c r="D301" s="522"/>
      <c r="E301" s="522"/>
      <c r="F301" s="522"/>
      <c r="G301" s="522"/>
      <c r="H301" s="522"/>
    </row>
    <row r="302" spans="2:8" ht="12.75">
      <c r="B302" s="522" t="s">
        <v>1</v>
      </c>
      <c r="C302" s="522"/>
      <c r="D302" s="522"/>
      <c r="E302" s="522"/>
      <c r="F302" s="522"/>
      <c r="G302" s="522"/>
      <c r="H302" s="522"/>
    </row>
    <row r="303" spans="2:8" ht="12.75">
      <c r="B303" s="1"/>
      <c r="C303" s="1"/>
      <c r="D303" s="1"/>
      <c r="E303" s="1"/>
      <c r="F303" s="1"/>
      <c r="G303" s="1" t="s">
        <v>2</v>
      </c>
      <c r="H303" s="1"/>
    </row>
    <row r="304" spans="2:8" ht="12.75">
      <c r="B304" s="1" t="s">
        <v>3</v>
      </c>
      <c r="C304" s="1"/>
      <c r="D304" s="1"/>
      <c r="E304" s="1"/>
      <c r="F304" s="1"/>
      <c r="G304" s="1" t="s">
        <v>20</v>
      </c>
      <c r="H304" s="1"/>
    </row>
    <row r="305" spans="2:8" ht="12.75">
      <c r="B305" s="1" t="s">
        <v>821</v>
      </c>
      <c r="C305" s="1"/>
      <c r="D305" s="1"/>
      <c r="E305" s="1"/>
      <c r="F305" s="1"/>
      <c r="G305" s="1" t="s">
        <v>21</v>
      </c>
      <c r="H305" s="1"/>
    </row>
    <row r="306" spans="2:8" ht="12.75">
      <c r="B306" s="1" t="s">
        <v>138</v>
      </c>
      <c r="C306" s="1"/>
      <c r="D306" s="1"/>
      <c r="E306" s="1"/>
      <c r="F306" s="1"/>
      <c r="G306" s="1" t="s">
        <v>6</v>
      </c>
      <c r="H306" s="1"/>
    </row>
    <row r="307" spans="2:8" ht="13.5" thickBot="1">
      <c r="B307" s="1"/>
      <c r="C307" s="1"/>
      <c r="D307" s="1"/>
      <c r="E307" s="1"/>
      <c r="F307" s="1"/>
      <c r="G307" s="1"/>
      <c r="H307" s="1"/>
    </row>
    <row r="308" spans="2:8" ht="12.75">
      <c r="B308" s="2" t="s">
        <v>7</v>
      </c>
      <c r="C308" s="2" t="s">
        <v>8</v>
      </c>
      <c r="D308" s="2" t="s">
        <v>9</v>
      </c>
      <c r="E308" s="2" t="s">
        <v>10</v>
      </c>
      <c r="F308" s="2" t="s">
        <v>11</v>
      </c>
      <c r="G308" s="2" t="s">
        <v>12</v>
      </c>
      <c r="H308" s="2" t="s">
        <v>13</v>
      </c>
    </row>
    <row r="309" spans="2:8" ht="15" thickBot="1">
      <c r="B309" s="3" t="s">
        <v>14</v>
      </c>
      <c r="C309" s="3"/>
      <c r="D309" s="3" t="s">
        <v>15</v>
      </c>
      <c r="E309" s="3"/>
      <c r="F309" s="3"/>
      <c r="G309" s="3"/>
      <c r="H309" s="3" t="s">
        <v>16</v>
      </c>
    </row>
    <row r="310" spans="2:8" ht="3" customHeight="1" thickBot="1">
      <c r="B310" s="4"/>
      <c r="C310" s="5"/>
      <c r="D310" s="5"/>
      <c r="E310" s="5"/>
      <c r="F310" s="5"/>
      <c r="G310" s="5"/>
      <c r="H310" s="6"/>
    </row>
    <row r="311" spans="2:8" ht="13.5" thickBot="1">
      <c r="B311" s="4" t="s">
        <v>139</v>
      </c>
      <c r="C311" s="5"/>
      <c r="D311" s="5"/>
      <c r="E311" s="5"/>
      <c r="F311" s="5"/>
      <c r="G311" s="5"/>
      <c r="H311" s="6"/>
    </row>
    <row r="312" spans="2:8" ht="12.75">
      <c r="B312" s="23" t="s">
        <v>145</v>
      </c>
      <c r="C312" s="24" t="s">
        <v>18</v>
      </c>
      <c r="D312" s="276">
        <v>547.580349</v>
      </c>
      <c r="E312" s="26" t="s">
        <v>387</v>
      </c>
      <c r="F312" s="24" t="s">
        <v>516</v>
      </c>
      <c r="G312" s="24" t="s">
        <v>369</v>
      </c>
      <c r="H312" s="33" t="s">
        <v>329</v>
      </c>
    </row>
    <row r="313" spans="2:8" ht="12.75">
      <c r="B313" s="17" t="s">
        <v>148</v>
      </c>
      <c r="C313" s="10" t="s">
        <v>18</v>
      </c>
      <c r="D313" s="277">
        <v>550.753311</v>
      </c>
      <c r="E313" s="16" t="s">
        <v>500</v>
      </c>
      <c r="F313" s="10" t="s">
        <v>495</v>
      </c>
      <c r="G313" s="10" t="s">
        <v>369</v>
      </c>
      <c r="H313" s="14" t="s">
        <v>329</v>
      </c>
    </row>
    <row r="314" spans="2:10" ht="12.75">
      <c r="B314" s="17" t="s">
        <v>144</v>
      </c>
      <c r="C314" s="10" t="s">
        <v>18</v>
      </c>
      <c r="D314" s="277">
        <v>1034.72145</v>
      </c>
      <c r="E314" s="16" t="s">
        <v>500</v>
      </c>
      <c r="F314" s="10" t="s">
        <v>495</v>
      </c>
      <c r="G314" s="10" t="s">
        <v>369</v>
      </c>
      <c r="H314" s="14" t="s">
        <v>329</v>
      </c>
      <c r="J314" s="48"/>
    </row>
    <row r="315" spans="2:10" ht="12.75">
      <c r="B315" s="17" t="s">
        <v>107</v>
      </c>
      <c r="C315" s="10" t="s">
        <v>18</v>
      </c>
      <c r="D315" s="277">
        <v>733.00885</v>
      </c>
      <c r="E315" s="16" t="s">
        <v>500</v>
      </c>
      <c r="F315" s="10" t="s">
        <v>516</v>
      </c>
      <c r="G315" s="10" t="s">
        <v>369</v>
      </c>
      <c r="H315" s="14" t="s">
        <v>329</v>
      </c>
      <c r="J315" s="48"/>
    </row>
    <row r="316" spans="2:10" ht="12.75">
      <c r="B316" s="17" t="s">
        <v>152</v>
      </c>
      <c r="C316" s="10" t="s">
        <v>18</v>
      </c>
      <c r="D316" s="277">
        <v>213.1627</v>
      </c>
      <c r="E316" s="16" t="s">
        <v>500</v>
      </c>
      <c r="F316" s="10" t="s">
        <v>494</v>
      </c>
      <c r="G316" s="10" t="s">
        <v>369</v>
      </c>
      <c r="H316" s="14" t="s">
        <v>329</v>
      </c>
      <c r="J316" s="48"/>
    </row>
    <row r="317" spans="2:8" ht="12.75">
      <c r="B317" s="17" t="s">
        <v>147</v>
      </c>
      <c r="C317" s="10" t="s">
        <v>18</v>
      </c>
      <c r="D317" s="277">
        <v>191.44719</v>
      </c>
      <c r="E317" s="16" t="s">
        <v>500</v>
      </c>
      <c r="F317" s="10" t="s">
        <v>516</v>
      </c>
      <c r="G317" s="10" t="s">
        <v>369</v>
      </c>
      <c r="H317" s="14" t="s">
        <v>329</v>
      </c>
    </row>
    <row r="318" spans="2:8" ht="12.75">
      <c r="B318" s="17" t="s">
        <v>143</v>
      </c>
      <c r="C318" s="10" t="s">
        <v>18</v>
      </c>
      <c r="D318" s="277">
        <v>7.403148</v>
      </c>
      <c r="E318" s="16" t="s">
        <v>387</v>
      </c>
      <c r="F318" s="10" t="s">
        <v>494</v>
      </c>
      <c r="G318" s="10" t="s">
        <v>369</v>
      </c>
      <c r="H318" s="14" t="s">
        <v>329</v>
      </c>
    </row>
    <row r="319" spans="2:8" ht="12.75">
      <c r="B319" s="17" t="s">
        <v>141</v>
      </c>
      <c r="C319" s="10" t="s">
        <v>18</v>
      </c>
      <c r="D319" s="277">
        <v>1220.57885</v>
      </c>
      <c r="E319" s="16" t="s">
        <v>500</v>
      </c>
      <c r="F319" s="10" t="s">
        <v>495</v>
      </c>
      <c r="G319" s="10" t="s">
        <v>369</v>
      </c>
      <c r="H319" s="14" t="s">
        <v>329</v>
      </c>
    </row>
    <row r="320" spans="2:8" ht="12.75">
      <c r="B320" s="17" t="s">
        <v>142</v>
      </c>
      <c r="C320" s="10" t="s">
        <v>18</v>
      </c>
      <c r="D320" s="277">
        <v>501.347513</v>
      </c>
      <c r="E320" s="16" t="s">
        <v>500</v>
      </c>
      <c r="F320" s="10" t="s">
        <v>495</v>
      </c>
      <c r="G320" s="10" t="s">
        <v>369</v>
      </c>
      <c r="H320" s="14" t="s">
        <v>329</v>
      </c>
    </row>
    <row r="321" spans="2:8" ht="12.75">
      <c r="B321" s="17" t="s">
        <v>142</v>
      </c>
      <c r="C321" s="10" t="s">
        <v>18</v>
      </c>
      <c r="D321" s="277">
        <v>2527.176778</v>
      </c>
      <c r="E321" s="16" t="s">
        <v>387</v>
      </c>
      <c r="F321" s="10" t="s">
        <v>495</v>
      </c>
      <c r="G321" s="10" t="s">
        <v>369</v>
      </c>
      <c r="H321" s="14" t="s">
        <v>329</v>
      </c>
    </row>
    <row r="322" spans="2:8" ht="12.75">
      <c r="B322" s="17" t="s">
        <v>149</v>
      </c>
      <c r="C322" s="10" t="s">
        <v>18</v>
      </c>
      <c r="D322" s="277">
        <v>82.34759</v>
      </c>
      <c r="E322" s="16" t="s">
        <v>387</v>
      </c>
      <c r="F322" s="10" t="s">
        <v>494</v>
      </c>
      <c r="G322" s="10" t="s">
        <v>369</v>
      </c>
      <c r="H322" s="14" t="s">
        <v>329</v>
      </c>
    </row>
    <row r="323" spans="2:8" ht="12.75">
      <c r="B323" s="17" t="s">
        <v>151</v>
      </c>
      <c r="C323" s="10" t="s">
        <v>18</v>
      </c>
      <c r="D323" s="277">
        <v>2004.835929</v>
      </c>
      <c r="E323" s="16" t="s">
        <v>387</v>
      </c>
      <c r="F323" s="10" t="s">
        <v>495</v>
      </c>
      <c r="G323" s="10" t="s">
        <v>369</v>
      </c>
      <c r="H323" s="14" t="s">
        <v>329</v>
      </c>
    </row>
    <row r="324" spans="2:8" ht="12.75">
      <c r="B324" s="17" t="s">
        <v>271</v>
      </c>
      <c r="C324" s="16" t="s">
        <v>155</v>
      </c>
      <c r="D324" s="277">
        <v>3.55586</v>
      </c>
      <c r="E324" s="170" t="s">
        <v>387</v>
      </c>
      <c r="F324" s="10" t="s">
        <v>516</v>
      </c>
      <c r="G324" s="10" t="s">
        <v>369</v>
      </c>
      <c r="H324" s="14" t="s">
        <v>329</v>
      </c>
    </row>
    <row r="325" spans="2:8" ht="12.75">
      <c r="B325" s="17" t="s">
        <v>154</v>
      </c>
      <c r="C325" s="16" t="s">
        <v>155</v>
      </c>
      <c r="D325" s="277">
        <v>17.685369</v>
      </c>
      <c r="E325" s="170" t="s">
        <v>387</v>
      </c>
      <c r="F325" s="10" t="s">
        <v>495</v>
      </c>
      <c r="G325" s="10" t="s">
        <v>369</v>
      </c>
      <c r="H325" s="14" t="s">
        <v>329</v>
      </c>
    </row>
    <row r="326" spans="2:8" ht="12.75">
      <c r="B326" s="17" t="s">
        <v>153</v>
      </c>
      <c r="C326" s="16" t="s">
        <v>155</v>
      </c>
      <c r="D326" s="277">
        <v>5.626205</v>
      </c>
      <c r="E326" s="170" t="s">
        <v>387</v>
      </c>
      <c r="F326" s="10" t="s">
        <v>516</v>
      </c>
      <c r="G326" s="10" t="s">
        <v>369</v>
      </c>
      <c r="H326" s="14" t="s">
        <v>329</v>
      </c>
    </row>
    <row r="327" spans="2:8" ht="12.75">
      <c r="B327" s="69" t="s">
        <v>145</v>
      </c>
      <c r="C327" s="49" t="s">
        <v>18</v>
      </c>
      <c r="D327" s="292">
        <v>558.91347</v>
      </c>
      <c r="E327" s="49" t="s">
        <v>387</v>
      </c>
      <c r="F327" s="51" t="s">
        <v>516</v>
      </c>
      <c r="G327" s="51" t="s">
        <v>369</v>
      </c>
      <c r="H327" s="173"/>
    </row>
    <row r="328" spans="2:8" ht="12.75">
      <c r="B328" s="69" t="s">
        <v>150</v>
      </c>
      <c r="C328" s="49" t="s">
        <v>18</v>
      </c>
      <c r="D328" s="292">
        <v>73.584774</v>
      </c>
      <c r="E328" s="49" t="s">
        <v>387</v>
      </c>
      <c r="F328" s="51" t="s">
        <v>494</v>
      </c>
      <c r="G328" s="51" t="s">
        <v>369</v>
      </c>
      <c r="H328" s="173" t="s">
        <v>329</v>
      </c>
    </row>
    <row r="329" spans="2:8" ht="12.75">
      <c r="B329" s="69" t="s">
        <v>150</v>
      </c>
      <c r="C329" s="49" t="s">
        <v>18</v>
      </c>
      <c r="D329" s="292">
        <v>1620.619239</v>
      </c>
      <c r="E329" s="49" t="s">
        <v>387</v>
      </c>
      <c r="F329" s="51" t="s">
        <v>494</v>
      </c>
      <c r="G329" s="51" t="s">
        <v>369</v>
      </c>
      <c r="H329" s="173" t="s">
        <v>329</v>
      </c>
    </row>
    <row r="330" spans="2:8" ht="12.75">
      <c r="B330" s="69" t="s">
        <v>145</v>
      </c>
      <c r="C330" s="49" t="s">
        <v>18</v>
      </c>
      <c r="D330" s="292">
        <v>2245.972044</v>
      </c>
      <c r="E330" s="49" t="s">
        <v>387</v>
      </c>
      <c r="F330" s="51" t="s">
        <v>516</v>
      </c>
      <c r="G330" s="51" t="s">
        <v>369</v>
      </c>
      <c r="H330" s="173" t="s">
        <v>329</v>
      </c>
    </row>
    <row r="331" spans="2:8" ht="12.75">
      <c r="B331" s="69" t="s">
        <v>151</v>
      </c>
      <c r="C331" s="49" t="s">
        <v>18</v>
      </c>
      <c r="D331" s="292">
        <v>424.486845</v>
      </c>
      <c r="E331" s="49" t="s">
        <v>387</v>
      </c>
      <c r="F331" s="51" t="s">
        <v>495</v>
      </c>
      <c r="G331" s="51" t="s">
        <v>369</v>
      </c>
      <c r="H331" s="173" t="s">
        <v>329</v>
      </c>
    </row>
    <row r="332" spans="2:8" ht="12.75">
      <c r="B332" s="69" t="s">
        <v>156</v>
      </c>
      <c r="C332" s="49" t="s">
        <v>123</v>
      </c>
      <c r="D332" s="292">
        <v>3.559683</v>
      </c>
      <c r="E332" s="49"/>
      <c r="F332" s="51" t="s">
        <v>494</v>
      </c>
      <c r="G332" s="51" t="s">
        <v>369</v>
      </c>
      <c r="H332" s="173"/>
    </row>
    <row r="333" spans="2:10" ht="12.75">
      <c r="B333" s="69">
        <v>172</v>
      </c>
      <c r="C333" s="49" t="s">
        <v>123</v>
      </c>
      <c r="D333" s="292">
        <v>176.24092</v>
      </c>
      <c r="E333" s="49"/>
      <c r="F333" s="51" t="s">
        <v>494</v>
      </c>
      <c r="G333" s="51" t="s">
        <v>369</v>
      </c>
      <c r="H333" s="173"/>
      <c r="J333" s="48"/>
    </row>
    <row r="334" spans="2:8" ht="3" customHeight="1">
      <c r="B334" s="53"/>
      <c r="C334" s="38"/>
      <c r="D334" s="37"/>
      <c r="E334" s="38"/>
      <c r="F334" s="38"/>
      <c r="G334" s="38"/>
      <c r="H334" s="39"/>
    </row>
    <row r="335" spans="2:8" ht="15" thickBot="1">
      <c r="B335" s="64" t="s">
        <v>157</v>
      </c>
      <c r="C335" s="65"/>
      <c r="D335" s="66">
        <v>5104</v>
      </c>
      <c r="E335" s="555" t="s">
        <v>825</v>
      </c>
      <c r="F335" s="556"/>
      <c r="G335" s="556"/>
      <c r="H335" s="557"/>
    </row>
    <row r="336" spans="2:8" ht="3" customHeight="1">
      <c r="B336" s="54"/>
      <c r="C336" s="55"/>
      <c r="D336" s="56"/>
      <c r="E336" s="57"/>
      <c r="F336" s="57"/>
      <c r="G336" s="57"/>
      <c r="H336" s="58"/>
    </row>
    <row r="337" spans="2:8" ht="12.75">
      <c r="B337" s="59" t="s">
        <v>158</v>
      </c>
      <c r="C337" s="60"/>
      <c r="D337" s="61">
        <v>9642</v>
      </c>
      <c r="E337" s="62"/>
      <c r="F337" s="62"/>
      <c r="G337" s="62"/>
      <c r="H337" s="63"/>
    </row>
    <row r="338" spans="2:8" ht="3" customHeight="1">
      <c r="B338" s="35"/>
      <c r="C338" s="36"/>
      <c r="D338" s="37"/>
      <c r="E338" s="38"/>
      <c r="F338" s="38"/>
      <c r="G338" s="38"/>
      <c r="H338" s="39"/>
    </row>
    <row r="339" spans="2:8" ht="13.5" thickBot="1">
      <c r="B339" s="40" t="s">
        <v>140</v>
      </c>
      <c r="C339" s="41"/>
      <c r="D339" s="42">
        <f>D335+D337</f>
        <v>14746</v>
      </c>
      <c r="E339" s="41"/>
      <c r="F339" s="41"/>
      <c r="G339" s="41"/>
      <c r="H339" s="43"/>
    </row>
    <row r="340" spans="2:8" ht="13.5" thickBot="1">
      <c r="B340" s="4" t="s">
        <v>159</v>
      </c>
      <c r="C340" s="5"/>
      <c r="D340" s="5"/>
      <c r="E340" s="5"/>
      <c r="F340" s="5"/>
      <c r="G340" s="5"/>
      <c r="H340" s="6"/>
    </row>
    <row r="341" spans="2:8" ht="12.75">
      <c r="B341" s="23" t="s">
        <v>160</v>
      </c>
      <c r="C341" s="24" t="s">
        <v>19</v>
      </c>
      <c r="D341" s="25">
        <v>268</v>
      </c>
      <c r="E341" s="26" t="s">
        <v>387</v>
      </c>
      <c r="F341" s="24" t="s">
        <v>494</v>
      </c>
      <c r="G341" s="24" t="s">
        <v>369</v>
      </c>
      <c r="H341" s="33" t="s">
        <v>329</v>
      </c>
    </row>
    <row r="342" spans="2:10" ht="12.75">
      <c r="B342" s="17" t="s">
        <v>161</v>
      </c>
      <c r="C342" s="10" t="s">
        <v>19</v>
      </c>
      <c r="D342" s="11">
        <v>7963</v>
      </c>
      <c r="E342" s="16" t="s">
        <v>387</v>
      </c>
      <c r="F342" s="10" t="s">
        <v>494</v>
      </c>
      <c r="G342" s="10" t="s">
        <v>369</v>
      </c>
      <c r="H342" s="14" t="s">
        <v>329</v>
      </c>
      <c r="J342" s="48"/>
    </row>
    <row r="343" spans="2:10" ht="12.75">
      <c r="B343" s="17" t="s">
        <v>161</v>
      </c>
      <c r="C343" s="10" t="s">
        <v>19</v>
      </c>
      <c r="D343" s="11">
        <v>557</v>
      </c>
      <c r="E343" s="16" t="s">
        <v>510</v>
      </c>
      <c r="F343" s="10" t="s">
        <v>494</v>
      </c>
      <c r="G343" s="10" t="s">
        <v>369</v>
      </c>
      <c r="H343" s="14" t="s">
        <v>330</v>
      </c>
      <c r="J343" s="48"/>
    </row>
    <row r="344" spans="2:10" ht="12.75">
      <c r="B344" s="17" t="s">
        <v>161</v>
      </c>
      <c r="C344" s="10" t="s">
        <v>19</v>
      </c>
      <c r="D344" s="11">
        <v>2660</v>
      </c>
      <c r="E344" s="16" t="s">
        <v>501</v>
      </c>
      <c r="F344" s="10" t="s">
        <v>494</v>
      </c>
      <c r="G344" s="10" t="s">
        <v>369</v>
      </c>
      <c r="H344" s="14" t="s">
        <v>333</v>
      </c>
      <c r="J344" s="48"/>
    </row>
    <row r="345" spans="2:8" ht="12.75">
      <c r="B345" s="17" t="s">
        <v>162</v>
      </c>
      <c r="C345" s="10" t="s">
        <v>19</v>
      </c>
      <c r="D345" s="11">
        <v>2388</v>
      </c>
      <c r="E345" s="16" t="s">
        <v>387</v>
      </c>
      <c r="F345" s="10" t="s">
        <v>495</v>
      </c>
      <c r="G345" s="10" t="s">
        <v>369</v>
      </c>
      <c r="H345" s="14" t="s">
        <v>329</v>
      </c>
    </row>
    <row r="346" spans="2:8" ht="3" customHeight="1">
      <c r="B346" s="35"/>
      <c r="C346" s="36"/>
      <c r="D346" s="37"/>
      <c r="E346" s="38"/>
      <c r="F346" s="38"/>
      <c r="G346" s="38"/>
      <c r="H346" s="39"/>
    </row>
    <row r="347" spans="2:8" ht="13.5" thickBot="1">
      <c r="B347" s="40" t="s">
        <v>163</v>
      </c>
      <c r="C347" s="41"/>
      <c r="D347" s="42">
        <f>SUM(D341:D346)</f>
        <v>13836</v>
      </c>
      <c r="E347" s="41"/>
      <c r="F347" s="41"/>
      <c r="G347" s="41"/>
      <c r="H347" s="43"/>
    </row>
    <row r="348" spans="2:8" ht="13.5" thickBot="1">
      <c r="B348" s="552" t="s">
        <v>769</v>
      </c>
      <c r="C348" s="553"/>
      <c r="D348" s="553"/>
      <c r="E348" s="553"/>
      <c r="F348" s="553"/>
      <c r="G348" s="553"/>
      <c r="H348" s="554"/>
    </row>
    <row r="349" spans="2:8" ht="12.75">
      <c r="B349" s="164" t="s">
        <v>227</v>
      </c>
      <c r="C349" s="26" t="s">
        <v>19</v>
      </c>
      <c r="D349" s="276">
        <v>11068</v>
      </c>
      <c r="E349" s="282" t="s">
        <v>387</v>
      </c>
      <c r="F349" s="21" t="s">
        <v>495</v>
      </c>
      <c r="G349" s="275" t="s">
        <v>369</v>
      </c>
      <c r="H349" s="283" t="s">
        <v>329</v>
      </c>
    </row>
    <row r="350" spans="2:8" ht="12.75">
      <c r="B350" s="165" t="s">
        <v>226</v>
      </c>
      <c r="C350" s="16" t="s">
        <v>19</v>
      </c>
      <c r="D350" s="277">
        <v>728</v>
      </c>
      <c r="E350" s="282" t="s">
        <v>387</v>
      </c>
      <c r="F350" s="16" t="s">
        <v>495</v>
      </c>
      <c r="G350" s="34" t="s">
        <v>369</v>
      </c>
      <c r="H350" s="283" t="s">
        <v>329</v>
      </c>
    </row>
    <row r="351" spans="2:8" ht="12.75">
      <c r="B351" s="165" t="s">
        <v>232</v>
      </c>
      <c r="C351" s="16" t="s">
        <v>19</v>
      </c>
      <c r="D351" s="277">
        <v>8</v>
      </c>
      <c r="E351" s="277" t="s">
        <v>387</v>
      </c>
      <c r="F351" s="16" t="s">
        <v>495</v>
      </c>
      <c r="G351" s="34" t="s">
        <v>369</v>
      </c>
      <c r="H351" s="15" t="s">
        <v>329</v>
      </c>
    </row>
    <row r="352" spans="2:8" ht="12.75">
      <c r="B352" s="165" t="s">
        <v>230</v>
      </c>
      <c r="C352" s="16" t="s">
        <v>19</v>
      </c>
      <c r="D352" s="277">
        <v>816</v>
      </c>
      <c r="E352" s="277" t="s">
        <v>387</v>
      </c>
      <c r="F352" s="16" t="s">
        <v>516</v>
      </c>
      <c r="G352" s="34" t="s">
        <v>369</v>
      </c>
      <c r="H352" s="15" t="s">
        <v>329</v>
      </c>
    </row>
    <row r="353" spans="2:8" ht="12.75">
      <c r="B353" s="165" t="s">
        <v>227</v>
      </c>
      <c r="C353" s="16" t="s">
        <v>19</v>
      </c>
      <c r="D353" s="277">
        <v>459</v>
      </c>
      <c r="E353" s="282" t="s">
        <v>497</v>
      </c>
      <c r="F353" s="16" t="s">
        <v>495</v>
      </c>
      <c r="G353" s="34" t="s">
        <v>369</v>
      </c>
      <c r="H353" s="283" t="s">
        <v>333</v>
      </c>
    </row>
    <row r="354" spans="2:8" ht="12.75">
      <c r="B354" s="165" t="s">
        <v>770</v>
      </c>
      <c r="C354" s="16" t="s">
        <v>123</v>
      </c>
      <c r="D354" s="277">
        <v>112</v>
      </c>
      <c r="E354" s="34"/>
      <c r="F354" s="16" t="s">
        <v>494</v>
      </c>
      <c r="G354" s="34" t="s">
        <v>369</v>
      </c>
      <c r="H354" s="274"/>
    </row>
    <row r="355" spans="2:8" ht="12.75">
      <c r="B355" s="165" t="s">
        <v>236</v>
      </c>
      <c r="C355" s="16" t="s">
        <v>123</v>
      </c>
      <c r="D355" s="277">
        <v>20</v>
      </c>
      <c r="E355" s="34"/>
      <c r="F355" s="16" t="s">
        <v>494</v>
      </c>
      <c r="G355" s="34" t="s">
        <v>369</v>
      </c>
      <c r="H355" s="274"/>
    </row>
    <row r="356" spans="2:8" ht="12.75">
      <c r="B356" s="165" t="s">
        <v>771</v>
      </c>
      <c r="C356" s="16" t="s">
        <v>123</v>
      </c>
      <c r="D356" s="277">
        <v>137</v>
      </c>
      <c r="E356" s="34"/>
      <c r="F356" s="16" t="s">
        <v>516</v>
      </c>
      <c r="G356" s="34" t="s">
        <v>369</v>
      </c>
      <c r="H356" s="274"/>
    </row>
    <row r="357" spans="2:8" ht="12.75">
      <c r="B357" s="278" t="s">
        <v>240</v>
      </c>
      <c r="C357" s="19" t="s">
        <v>123</v>
      </c>
      <c r="D357" s="279">
        <v>700</v>
      </c>
      <c r="E357" s="280"/>
      <c r="F357" s="19" t="s">
        <v>494</v>
      </c>
      <c r="G357" s="280" t="s">
        <v>369</v>
      </c>
      <c r="H357" s="281"/>
    </row>
    <row r="358" spans="2:8" ht="3" customHeight="1">
      <c r="B358" s="289"/>
      <c r="C358" s="290"/>
      <c r="D358" s="290"/>
      <c r="E358" s="290"/>
      <c r="F358" s="290"/>
      <c r="G358" s="290"/>
      <c r="H358" s="291"/>
    </row>
    <row r="359" spans="2:8" ht="13.5" thickBot="1">
      <c r="B359" s="284" t="s">
        <v>772</v>
      </c>
      <c r="C359" s="285"/>
      <c r="D359" s="286">
        <f>SUM(D349:D358)</f>
        <v>14048</v>
      </c>
      <c r="E359" s="287"/>
      <c r="F359" s="287"/>
      <c r="G359" s="287"/>
      <c r="H359" s="288"/>
    </row>
    <row r="360" ht="12.75">
      <c r="A360" s="245" t="s">
        <v>823</v>
      </c>
    </row>
    <row r="361" ht="12.75">
      <c r="A361" s="245"/>
    </row>
    <row r="362" ht="12.75">
      <c r="A362" s="245"/>
    </row>
    <row r="363" ht="12.75">
      <c r="A363" s="245"/>
    </row>
    <row r="364" spans="2:8" ht="12.75">
      <c r="B364" s="522" t="s">
        <v>0</v>
      </c>
      <c r="C364" s="522"/>
      <c r="D364" s="522"/>
      <c r="E364" s="522"/>
      <c r="F364" s="522"/>
      <c r="G364" s="522"/>
      <c r="H364" s="522"/>
    </row>
    <row r="365" spans="2:8" ht="12.75">
      <c r="B365" s="1"/>
      <c r="C365" s="1"/>
      <c r="D365" s="1"/>
      <c r="E365" s="1"/>
      <c r="F365" s="1"/>
      <c r="G365" s="1"/>
      <c r="H365" s="1"/>
    </row>
    <row r="366" spans="2:8" ht="12.75">
      <c r="B366" s="522" t="s">
        <v>1</v>
      </c>
      <c r="C366" s="522"/>
      <c r="D366" s="522"/>
      <c r="E366" s="522"/>
      <c r="F366" s="522"/>
      <c r="G366" s="522"/>
      <c r="H366" s="522"/>
    </row>
    <row r="367" spans="2:8" ht="12.75">
      <c r="B367" s="1"/>
      <c r="C367" s="1"/>
      <c r="D367" s="1"/>
      <c r="E367" s="1"/>
      <c r="F367" s="1"/>
      <c r="G367" s="1" t="s">
        <v>2</v>
      </c>
      <c r="H367" s="1"/>
    </row>
    <row r="368" spans="2:8" ht="12.75">
      <c r="B368" s="1" t="s">
        <v>3</v>
      </c>
      <c r="C368" s="1"/>
      <c r="D368" s="1"/>
      <c r="E368" s="1"/>
      <c r="F368" s="1"/>
      <c r="G368" s="1" t="s">
        <v>63</v>
      </c>
      <c r="H368" s="1"/>
    </row>
    <row r="369" spans="2:8" ht="12.75">
      <c r="B369" s="1" t="s">
        <v>165</v>
      </c>
      <c r="C369" s="1"/>
      <c r="D369" s="1"/>
      <c r="E369" s="1"/>
      <c r="F369" s="1"/>
      <c r="G369" s="1" t="s">
        <v>21</v>
      </c>
      <c r="H369" s="1"/>
    </row>
    <row r="370" spans="2:8" ht="12.75">
      <c r="B370" s="1" t="s">
        <v>166</v>
      </c>
      <c r="C370" s="1"/>
      <c r="D370" s="1"/>
      <c r="E370" s="1"/>
      <c r="F370" s="1"/>
      <c r="G370" s="1" t="s">
        <v>6</v>
      </c>
      <c r="H370" s="1"/>
    </row>
    <row r="371" spans="2:8" ht="13.5" thickBot="1">
      <c r="B371" s="1"/>
      <c r="C371" s="1"/>
      <c r="D371" s="1"/>
      <c r="E371" s="1"/>
      <c r="F371" s="1"/>
      <c r="G371" s="1"/>
      <c r="H371" s="1"/>
    </row>
    <row r="372" spans="2:8" ht="12.75">
      <c r="B372" s="2" t="s">
        <v>7</v>
      </c>
      <c r="C372" s="2" t="s">
        <v>8</v>
      </c>
      <c r="D372" s="2" t="s">
        <v>9</v>
      </c>
      <c r="E372" s="2" t="s">
        <v>10</v>
      </c>
      <c r="F372" s="2" t="s">
        <v>11</v>
      </c>
      <c r="G372" s="2" t="s">
        <v>12</v>
      </c>
      <c r="H372" s="2" t="s">
        <v>13</v>
      </c>
    </row>
    <row r="373" spans="2:8" ht="15" thickBot="1">
      <c r="B373" s="3" t="s">
        <v>14</v>
      </c>
      <c r="C373" s="3"/>
      <c r="D373" s="3" t="s">
        <v>15</v>
      </c>
      <c r="E373" s="3"/>
      <c r="F373" s="3"/>
      <c r="G373" s="3"/>
      <c r="H373" s="3" t="s">
        <v>16</v>
      </c>
    </row>
    <row r="374" spans="2:8" ht="3" customHeight="1" thickBot="1">
      <c r="B374" s="4"/>
      <c r="C374" s="5"/>
      <c r="D374" s="5"/>
      <c r="E374" s="5"/>
      <c r="F374" s="5"/>
      <c r="G374" s="5"/>
      <c r="H374" s="6"/>
    </row>
    <row r="375" spans="2:8" ht="13.5" thickBot="1">
      <c r="B375" s="4" t="s">
        <v>167</v>
      </c>
      <c r="C375" s="5"/>
      <c r="D375" s="5"/>
      <c r="E375" s="5"/>
      <c r="F375" s="5"/>
      <c r="G375" s="5"/>
      <c r="H375" s="6"/>
    </row>
    <row r="376" spans="2:8" ht="12.75">
      <c r="B376" s="23" t="s">
        <v>168</v>
      </c>
      <c r="C376" s="24" t="s">
        <v>123</v>
      </c>
      <c r="D376" s="25">
        <v>645</v>
      </c>
      <c r="E376" s="72"/>
      <c r="F376" s="24" t="s">
        <v>495</v>
      </c>
      <c r="G376" s="24" t="s">
        <v>368</v>
      </c>
      <c r="H376" s="27"/>
    </row>
    <row r="377" spans="2:8" ht="12.75">
      <c r="B377" s="18" t="s">
        <v>169</v>
      </c>
      <c r="C377" s="70" t="s">
        <v>123</v>
      </c>
      <c r="D377" s="71">
        <v>819</v>
      </c>
      <c r="E377" s="34"/>
      <c r="F377" s="70" t="s">
        <v>494</v>
      </c>
      <c r="G377" s="70" t="s">
        <v>368</v>
      </c>
      <c r="H377" s="13"/>
    </row>
    <row r="378" spans="2:8" ht="12.75">
      <c r="B378" s="69" t="s">
        <v>169</v>
      </c>
      <c r="C378" s="51" t="s">
        <v>123</v>
      </c>
      <c r="D378" s="50">
        <v>342</v>
      </c>
      <c r="E378" s="49"/>
      <c r="F378" s="51" t="s">
        <v>495</v>
      </c>
      <c r="G378" s="51" t="s">
        <v>368</v>
      </c>
      <c r="H378" s="52"/>
    </row>
    <row r="379" spans="2:8" ht="12.75">
      <c r="B379" s="69" t="s">
        <v>168</v>
      </c>
      <c r="C379" s="51" t="s">
        <v>123</v>
      </c>
      <c r="D379" s="50">
        <v>1042</v>
      </c>
      <c r="E379" s="49"/>
      <c r="F379" s="51" t="s">
        <v>494</v>
      </c>
      <c r="G379" s="51" t="s">
        <v>368</v>
      </c>
      <c r="H379" s="52"/>
    </row>
    <row r="380" spans="2:8" ht="3" customHeight="1">
      <c r="B380" s="53"/>
      <c r="C380" s="38"/>
      <c r="D380" s="37"/>
      <c r="E380" s="38"/>
      <c r="F380" s="38"/>
      <c r="G380" s="38"/>
      <c r="H380" s="39"/>
    </row>
    <row r="381" spans="2:8" ht="12.75">
      <c r="B381" s="64" t="s">
        <v>157</v>
      </c>
      <c r="C381" s="65"/>
      <c r="D381" s="66">
        <f>SUM(D378:D379)</f>
        <v>1384</v>
      </c>
      <c r="E381" s="67"/>
      <c r="F381" s="67"/>
      <c r="G381" s="67"/>
      <c r="H381" s="68"/>
    </row>
    <row r="382" spans="2:8" ht="3" customHeight="1">
      <c r="B382" s="54"/>
      <c r="C382" s="55"/>
      <c r="D382" s="56"/>
      <c r="E382" s="57"/>
      <c r="F382" s="57"/>
      <c r="G382" s="57"/>
      <c r="H382" s="58"/>
    </row>
    <row r="383" spans="2:8" ht="12.75">
      <c r="B383" s="59" t="s">
        <v>158</v>
      </c>
      <c r="C383" s="60"/>
      <c r="D383" s="61">
        <f>SUM(D376:D377)</f>
        <v>1464</v>
      </c>
      <c r="E383" s="62"/>
      <c r="F383" s="62"/>
      <c r="G383" s="62"/>
      <c r="H383" s="63"/>
    </row>
    <row r="384" spans="2:8" ht="3" customHeight="1">
      <c r="B384" s="35"/>
      <c r="C384" s="36"/>
      <c r="D384" s="37"/>
      <c r="E384" s="38"/>
      <c r="F384" s="38"/>
      <c r="G384" s="38"/>
      <c r="H384" s="39"/>
    </row>
    <row r="385" spans="2:8" ht="13.5" thickBot="1">
      <c r="B385" s="73" t="s">
        <v>174</v>
      </c>
      <c r="C385" s="32"/>
      <c r="D385" s="74">
        <f>SUM(D381:D383)</f>
        <v>2848</v>
      </c>
      <c r="E385" s="32"/>
      <c r="F385" s="41"/>
      <c r="G385" s="41"/>
      <c r="H385" s="43"/>
    </row>
    <row r="386" spans="2:8" ht="13.5" thickBot="1">
      <c r="B386" s="7" t="s">
        <v>175</v>
      </c>
      <c r="C386" s="8"/>
      <c r="D386" s="8"/>
      <c r="E386" s="8"/>
      <c r="F386" s="8"/>
      <c r="G386" s="8"/>
      <c r="H386" s="9"/>
    </row>
    <row r="387" spans="2:8" ht="12.75">
      <c r="B387" s="77" t="s">
        <v>170</v>
      </c>
      <c r="C387" s="20" t="s">
        <v>19</v>
      </c>
      <c r="D387" s="22">
        <v>13187</v>
      </c>
      <c r="E387" s="21" t="s">
        <v>513</v>
      </c>
      <c r="F387" s="20" t="s">
        <v>494</v>
      </c>
      <c r="G387" s="20" t="s">
        <v>369</v>
      </c>
      <c r="H387" s="167" t="s">
        <v>332</v>
      </c>
    </row>
    <row r="388" spans="2:8" ht="12.75">
      <c r="B388" s="17" t="s">
        <v>171</v>
      </c>
      <c r="C388" s="10" t="s">
        <v>19</v>
      </c>
      <c r="D388" s="11">
        <v>73</v>
      </c>
      <c r="E388" s="16" t="s">
        <v>513</v>
      </c>
      <c r="F388" s="10" t="s">
        <v>494</v>
      </c>
      <c r="G388" s="10" t="s">
        <v>369</v>
      </c>
      <c r="H388" s="14" t="s">
        <v>332</v>
      </c>
    </row>
    <row r="389" spans="2:8" ht="12.75">
      <c r="B389" s="17" t="s">
        <v>172</v>
      </c>
      <c r="C389" s="10" t="s">
        <v>19</v>
      </c>
      <c r="D389" s="11">
        <v>55</v>
      </c>
      <c r="E389" s="16" t="s">
        <v>513</v>
      </c>
      <c r="F389" s="10" t="s">
        <v>495</v>
      </c>
      <c r="G389" s="10" t="s">
        <v>369</v>
      </c>
      <c r="H389" s="14" t="s">
        <v>332</v>
      </c>
    </row>
    <row r="390" spans="2:8" ht="3" customHeight="1">
      <c r="B390" s="35"/>
      <c r="C390" s="36"/>
      <c r="D390" s="37"/>
      <c r="E390" s="38"/>
      <c r="F390" s="38"/>
      <c r="G390" s="38" t="s">
        <v>519</v>
      </c>
      <c r="H390" s="39"/>
    </row>
    <row r="391" spans="2:8" ht="13.5" thickBot="1">
      <c r="B391" s="40" t="s">
        <v>173</v>
      </c>
      <c r="C391" s="41"/>
      <c r="D391" s="42">
        <f>SUM(D387:D389)</f>
        <v>13315</v>
      </c>
      <c r="E391" s="41"/>
      <c r="F391" s="41"/>
      <c r="G391" s="41"/>
      <c r="H391" s="43"/>
    </row>
    <row r="392" spans="2:8" ht="12.75">
      <c r="B392" s="44"/>
      <c r="C392" s="45"/>
      <c r="D392" s="75"/>
      <c r="E392" s="44"/>
      <c r="F392" s="45"/>
      <c r="G392" s="45"/>
      <c r="H392" s="76"/>
    </row>
    <row r="393" spans="2:8" ht="12.75">
      <c r="B393" s="245" t="s">
        <v>822</v>
      </c>
      <c r="C393" s="45"/>
      <c r="D393" s="75"/>
      <c r="E393" s="44"/>
      <c r="F393" s="45"/>
      <c r="G393" s="45"/>
      <c r="H393" s="76"/>
    </row>
    <row r="394" spans="2:8" ht="12.75">
      <c r="B394" s="44"/>
      <c r="C394" s="45"/>
      <c r="D394" s="75"/>
      <c r="E394" s="44"/>
      <c r="F394" s="45"/>
      <c r="G394" s="45"/>
      <c r="H394" s="76"/>
    </row>
    <row r="395" spans="2:8" ht="12.75">
      <c r="B395" s="44"/>
      <c r="C395" s="45"/>
      <c r="D395" s="75"/>
      <c r="E395" s="44"/>
      <c r="F395" s="45"/>
      <c r="G395" s="45"/>
      <c r="H395" s="76"/>
    </row>
    <row r="396" spans="2:8" ht="12.75">
      <c r="B396" s="44"/>
      <c r="C396" s="45"/>
      <c r="D396" s="75"/>
      <c r="E396" s="44"/>
      <c r="F396" s="45"/>
      <c r="G396" s="45"/>
      <c r="H396" s="76"/>
    </row>
    <row r="397" spans="2:8" ht="12.75">
      <c r="B397" s="44"/>
      <c r="C397" s="45"/>
      <c r="D397" s="75"/>
      <c r="E397" s="44"/>
      <c r="F397" s="45"/>
      <c r="G397" s="45"/>
      <c r="H397" s="76"/>
    </row>
    <row r="398" spans="2:8" ht="12.75">
      <c r="B398" s="44"/>
      <c r="C398" s="45"/>
      <c r="D398" s="75"/>
      <c r="E398" s="44"/>
      <c r="F398" s="45"/>
      <c r="G398" s="45"/>
      <c r="H398" s="76"/>
    </row>
    <row r="399" spans="2:8" ht="12.75">
      <c r="B399" s="44"/>
      <c r="C399" s="45"/>
      <c r="D399" s="75"/>
      <c r="E399" s="44"/>
      <c r="F399" s="45"/>
      <c r="G399" s="45"/>
      <c r="H399" s="76"/>
    </row>
    <row r="400" spans="2:8" ht="12.75">
      <c r="B400" s="44"/>
      <c r="C400" s="45"/>
      <c r="D400" s="75"/>
      <c r="E400" s="44"/>
      <c r="F400" s="45"/>
      <c r="G400" s="45"/>
      <c r="H400" s="76"/>
    </row>
    <row r="401" spans="2:8" ht="12.75">
      <c r="B401" s="44"/>
      <c r="C401" s="45"/>
      <c r="D401" s="75"/>
      <c r="E401" s="44"/>
      <c r="F401" s="45"/>
      <c r="G401" s="45"/>
      <c r="H401" s="76"/>
    </row>
    <row r="402" spans="2:8" ht="12.75">
      <c r="B402" s="44"/>
      <c r="C402" s="45"/>
      <c r="D402" s="75"/>
      <c r="E402" s="44"/>
      <c r="F402" s="45"/>
      <c r="G402" s="45"/>
      <c r="H402" s="76"/>
    </row>
    <row r="403" spans="2:8" ht="12.75">
      <c r="B403" s="44"/>
      <c r="C403" s="45"/>
      <c r="D403" s="75"/>
      <c r="E403" s="44"/>
      <c r="F403" s="45"/>
      <c r="G403" s="45"/>
      <c r="H403" s="76"/>
    </row>
    <row r="404" spans="2:8" ht="12.75">
      <c r="B404" s="44"/>
      <c r="C404" s="45"/>
      <c r="D404" s="75"/>
      <c r="E404" s="44"/>
      <c r="F404" s="45"/>
      <c r="G404" s="45"/>
      <c r="H404" s="76"/>
    </row>
    <row r="405" spans="2:8" ht="12.75">
      <c r="B405" s="44"/>
      <c r="C405" s="45"/>
      <c r="D405" s="75"/>
      <c r="E405" s="44"/>
      <c r="F405" s="45"/>
      <c r="G405" s="45"/>
      <c r="H405" s="76"/>
    </row>
    <row r="406" spans="2:8" ht="12.75">
      <c r="B406" s="44"/>
      <c r="C406" s="45"/>
      <c r="D406" s="75"/>
      <c r="E406" s="44"/>
      <c r="F406" s="45"/>
      <c r="G406" s="45"/>
      <c r="H406" s="76"/>
    </row>
    <row r="407" spans="2:8" ht="12.75">
      <c r="B407" s="44"/>
      <c r="C407" s="45"/>
      <c r="D407" s="75"/>
      <c r="E407" s="44"/>
      <c r="F407" s="45"/>
      <c r="G407" s="45"/>
      <c r="H407" s="76"/>
    </row>
    <row r="408" spans="2:8" ht="12.75">
      <c r="B408" s="44"/>
      <c r="C408" s="45"/>
      <c r="D408" s="75"/>
      <c r="E408" s="44"/>
      <c r="F408" s="45"/>
      <c r="G408" s="45"/>
      <c r="H408" s="76"/>
    </row>
    <row r="409" spans="2:8" ht="12.75">
      <c r="B409" s="44"/>
      <c r="C409" s="45"/>
      <c r="D409" s="75"/>
      <c r="E409" s="44"/>
      <c r="F409" s="45"/>
      <c r="G409" s="45"/>
      <c r="H409" s="76"/>
    </row>
    <row r="410" spans="2:8" ht="12.75">
      <c r="B410" s="44"/>
      <c r="C410" s="45"/>
      <c r="D410" s="75"/>
      <c r="E410" s="44"/>
      <c r="F410" s="45"/>
      <c r="G410" s="45"/>
      <c r="H410" s="76"/>
    </row>
    <row r="411" spans="2:8" ht="12.75">
      <c r="B411" s="44"/>
      <c r="C411" s="45"/>
      <c r="D411" s="75"/>
      <c r="E411" s="44"/>
      <c r="F411" s="45"/>
      <c r="G411" s="45"/>
      <c r="H411" s="76"/>
    </row>
    <row r="412" spans="2:8" ht="12.75">
      <c r="B412" s="44"/>
      <c r="C412" s="45"/>
      <c r="D412" s="75"/>
      <c r="E412" s="44"/>
      <c r="F412" s="45"/>
      <c r="G412" s="45"/>
      <c r="H412" s="76"/>
    </row>
    <row r="413" spans="2:8" ht="12.75">
      <c r="B413" s="44"/>
      <c r="C413" s="45"/>
      <c r="D413" s="75"/>
      <c r="E413" s="44"/>
      <c r="F413" s="45"/>
      <c r="G413" s="45"/>
      <c r="H413" s="76"/>
    </row>
    <row r="414" spans="2:8" ht="12.75">
      <c r="B414" s="44"/>
      <c r="C414" s="45"/>
      <c r="D414" s="75"/>
      <c r="E414" s="44"/>
      <c r="F414" s="45"/>
      <c r="G414" s="45"/>
      <c r="H414" s="76"/>
    </row>
    <row r="415" spans="2:8" ht="12.75">
      <c r="B415" s="44"/>
      <c r="C415" s="45"/>
      <c r="D415" s="75"/>
      <c r="E415" s="44"/>
      <c r="F415" s="45"/>
      <c r="G415" s="45"/>
      <c r="H415" s="76"/>
    </row>
    <row r="416" spans="2:8" ht="12.75">
      <c r="B416" s="44"/>
      <c r="C416" s="45"/>
      <c r="D416" s="75"/>
      <c r="E416" s="44"/>
      <c r="F416" s="45"/>
      <c r="G416" s="45"/>
      <c r="H416" s="76"/>
    </row>
    <row r="417" spans="2:8" ht="12.75">
      <c r="B417" s="44"/>
      <c r="C417" s="45"/>
      <c r="D417" s="75"/>
      <c r="E417" s="44"/>
      <c r="F417" s="45"/>
      <c r="G417" s="45"/>
      <c r="H417" s="76"/>
    </row>
    <row r="418" spans="2:8" ht="12.75">
      <c r="B418" s="44"/>
      <c r="C418" s="45"/>
      <c r="D418" s="75"/>
      <c r="E418" s="44"/>
      <c r="F418" s="45"/>
      <c r="G418" s="45"/>
      <c r="H418" s="76"/>
    </row>
    <row r="419" spans="2:8" ht="12.75">
      <c r="B419" s="44"/>
      <c r="C419" s="45"/>
      <c r="D419" s="75"/>
      <c r="E419" s="44"/>
      <c r="F419" s="45"/>
      <c r="G419" s="45"/>
      <c r="H419" s="76"/>
    </row>
    <row r="420" spans="2:8" ht="12.75">
      <c r="B420" s="44"/>
      <c r="C420" s="45"/>
      <c r="D420" s="75"/>
      <c r="E420" s="44"/>
      <c r="F420" s="45"/>
      <c r="G420" s="45"/>
      <c r="H420" s="76"/>
    </row>
    <row r="426" spans="2:8" ht="12.75">
      <c r="B426" s="522" t="s">
        <v>0</v>
      </c>
      <c r="C426" s="522"/>
      <c r="D426" s="522"/>
      <c r="E426" s="522"/>
      <c r="F426" s="522"/>
      <c r="G426" s="522"/>
      <c r="H426" s="522"/>
    </row>
    <row r="427" spans="2:8" ht="12.75">
      <c r="B427" s="1"/>
      <c r="C427" s="1"/>
      <c r="D427" s="1"/>
      <c r="E427" s="1"/>
      <c r="F427" s="1"/>
      <c r="G427" s="1"/>
      <c r="H427" s="1"/>
    </row>
    <row r="428" spans="2:8" ht="12.75">
      <c r="B428" s="522" t="s">
        <v>1</v>
      </c>
      <c r="C428" s="522"/>
      <c r="D428" s="522"/>
      <c r="E428" s="522"/>
      <c r="F428" s="522"/>
      <c r="G428" s="522"/>
      <c r="H428" s="522"/>
    </row>
    <row r="429" spans="2:8" ht="12.75">
      <c r="B429" s="1"/>
      <c r="C429" s="1"/>
      <c r="D429" s="1"/>
      <c r="E429" s="1"/>
      <c r="F429" s="1"/>
      <c r="G429" s="1" t="s">
        <v>2</v>
      </c>
      <c r="H429" s="1"/>
    </row>
    <row r="430" spans="2:8" ht="12.75">
      <c r="B430" s="1" t="s">
        <v>3</v>
      </c>
      <c r="C430" s="1"/>
      <c r="D430" s="1"/>
      <c r="E430" s="1"/>
      <c r="F430" s="1"/>
      <c r="G430" s="1" t="s">
        <v>78</v>
      </c>
      <c r="H430" s="1"/>
    </row>
    <row r="431" spans="2:8" ht="12.75">
      <c r="B431" s="1" t="s">
        <v>780</v>
      </c>
      <c r="C431" s="1"/>
      <c r="D431" s="1"/>
      <c r="E431" s="1"/>
      <c r="F431" s="1"/>
      <c r="G431" s="1" t="s">
        <v>21</v>
      </c>
      <c r="H431" s="1"/>
    </row>
    <row r="432" spans="2:8" ht="12.75">
      <c r="B432" s="1" t="s">
        <v>177</v>
      </c>
      <c r="C432" s="1"/>
      <c r="D432" s="1"/>
      <c r="E432" s="1"/>
      <c r="F432" s="1"/>
      <c r="G432" s="1" t="s">
        <v>6</v>
      </c>
      <c r="H432" s="1"/>
    </row>
    <row r="433" spans="2:8" ht="13.5" thickBot="1">
      <c r="B433" s="1"/>
      <c r="C433" s="1"/>
      <c r="D433" s="1"/>
      <c r="E433" s="1"/>
      <c r="F433" s="1"/>
      <c r="G433" s="1"/>
      <c r="H433" s="1"/>
    </row>
    <row r="434" spans="2:8" ht="12.75">
      <c r="B434" s="2" t="s">
        <v>7</v>
      </c>
      <c r="C434" s="2" t="s">
        <v>8</v>
      </c>
      <c r="D434" s="2" t="s">
        <v>9</v>
      </c>
      <c r="E434" s="2" t="s">
        <v>10</v>
      </c>
      <c r="F434" s="2" t="s">
        <v>11</v>
      </c>
      <c r="G434" s="2" t="s">
        <v>12</v>
      </c>
      <c r="H434" s="2" t="s">
        <v>13</v>
      </c>
    </row>
    <row r="435" spans="2:8" ht="15" thickBot="1">
      <c r="B435" s="3" t="s">
        <v>14</v>
      </c>
      <c r="C435" s="3"/>
      <c r="D435" s="3" t="s">
        <v>15</v>
      </c>
      <c r="E435" s="3"/>
      <c r="F435" s="3"/>
      <c r="G435" s="3"/>
      <c r="H435" s="3" t="s">
        <v>16</v>
      </c>
    </row>
    <row r="436" spans="2:8" ht="3" customHeight="1" thickBot="1">
      <c r="B436" s="4"/>
      <c r="C436" s="5"/>
      <c r="D436" s="5"/>
      <c r="E436" s="5"/>
      <c r="F436" s="5"/>
      <c r="G436" s="5"/>
      <c r="H436" s="6"/>
    </row>
    <row r="437" spans="2:8" ht="13.5" thickBot="1">
      <c r="B437" s="7" t="s">
        <v>176</v>
      </c>
      <c r="C437" s="8"/>
      <c r="D437" s="8"/>
      <c r="E437" s="8"/>
      <c r="F437" s="8"/>
      <c r="G437" s="8"/>
      <c r="H437" s="9"/>
    </row>
    <row r="438" spans="2:8" ht="12.75">
      <c r="B438" s="69" t="s">
        <v>145</v>
      </c>
      <c r="C438" s="51" t="s">
        <v>18</v>
      </c>
      <c r="D438" s="50">
        <v>557</v>
      </c>
      <c r="E438" s="49" t="s">
        <v>387</v>
      </c>
      <c r="F438" s="51" t="s">
        <v>496</v>
      </c>
      <c r="G438" s="51" t="s">
        <v>369</v>
      </c>
      <c r="H438" s="173" t="s">
        <v>329</v>
      </c>
    </row>
    <row r="439" spans="2:8" ht="12.75">
      <c r="B439" s="69" t="s">
        <v>150</v>
      </c>
      <c r="C439" s="51" t="s">
        <v>18</v>
      </c>
      <c r="D439" s="50">
        <v>74</v>
      </c>
      <c r="E439" s="49" t="s">
        <v>387</v>
      </c>
      <c r="F439" s="51" t="s">
        <v>494</v>
      </c>
      <c r="G439" s="51" t="s">
        <v>369</v>
      </c>
      <c r="H439" s="173" t="s">
        <v>329</v>
      </c>
    </row>
    <row r="440" spans="2:8" ht="3" customHeight="1">
      <c r="B440" s="35"/>
      <c r="C440" s="36"/>
      <c r="D440" s="37"/>
      <c r="E440" s="38"/>
      <c r="F440" s="38"/>
      <c r="G440" s="38"/>
      <c r="H440" s="39"/>
    </row>
    <row r="441" spans="2:8" ht="15" thickBot="1">
      <c r="B441" s="83" t="s">
        <v>180</v>
      </c>
      <c r="C441" s="84"/>
      <c r="D441" s="85">
        <f>SUM(D438:D439)</f>
        <v>631</v>
      </c>
      <c r="E441" s="555" t="s">
        <v>824</v>
      </c>
      <c r="F441" s="556"/>
      <c r="G441" s="556"/>
      <c r="H441" s="557"/>
    </row>
    <row r="442" spans="2:8" ht="13.5" thickBot="1">
      <c r="B442" s="4" t="s">
        <v>179</v>
      </c>
      <c r="C442" s="5"/>
      <c r="D442" s="5"/>
      <c r="E442" s="5"/>
      <c r="F442" s="5"/>
      <c r="G442" s="5"/>
      <c r="H442" s="6"/>
    </row>
    <row r="443" spans="2:8" ht="12.75">
      <c r="B443" s="87" t="s">
        <v>182</v>
      </c>
      <c r="C443" s="335" t="s">
        <v>18</v>
      </c>
      <c r="D443" s="336">
        <v>1075</v>
      </c>
      <c r="E443" s="88" t="s">
        <v>513</v>
      </c>
      <c r="F443" s="335" t="s">
        <v>495</v>
      </c>
      <c r="G443" s="335" t="s">
        <v>369</v>
      </c>
      <c r="H443" s="299" t="s">
        <v>332</v>
      </c>
    </row>
    <row r="444" spans="2:8" ht="12.75">
      <c r="B444" s="17" t="s">
        <v>182</v>
      </c>
      <c r="C444" s="10" t="s">
        <v>18</v>
      </c>
      <c r="D444" s="11">
        <v>314</v>
      </c>
      <c r="E444" s="16" t="s">
        <v>386</v>
      </c>
      <c r="F444" s="10" t="s">
        <v>495</v>
      </c>
      <c r="G444" s="10" t="s">
        <v>369</v>
      </c>
      <c r="H444" s="14" t="s">
        <v>331</v>
      </c>
    </row>
    <row r="445" spans="2:11" ht="12.75">
      <c r="B445" s="17">
        <v>2208</v>
      </c>
      <c r="C445" s="10" t="s">
        <v>18</v>
      </c>
      <c r="D445" s="11">
        <v>11</v>
      </c>
      <c r="E445" s="16" t="s">
        <v>513</v>
      </c>
      <c r="F445" s="20" t="s">
        <v>494</v>
      </c>
      <c r="G445" s="20" t="s">
        <v>369</v>
      </c>
      <c r="H445" s="167" t="s">
        <v>332</v>
      </c>
      <c r="K445" s="48"/>
    </row>
    <row r="446" spans="2:8" ht="12.75">
      <c r="B446" s="17" t="s">
        <v>183</v>
      </c>
      <c r="C446" s="10" t="s">
        <v>123</v>
      </c>
      <c r="D446" s="11">
        <v>131</v>
      </c>
      <c r="E446" s="16"/>
      <c r="F446" s="20" t="s">
        <v>516</v>
      </c>
      <c r="G446" s="20" t="s">
        <v>369</v>
      </c>
      <c r="H446" s="78"/>
    </row>
    <row r="447" spans="2:8" ht="3" customHeight="1">
      <c r="B447" s="35"/>
      <c r="C447" s="36"/>
      <c r="D447" s="37"/>
      <c r="E447" s="38"/>
      <c r="F447" s="38"/>
      <c r="G447" s="38"/>
      <c r="H447" s="39"/>
    </row>
    <row r="448" spans="2:8" ht="13.5" thickBot="1">
      <c r="B448" s="40" t="s">
        <v>181</v>
      </c>
      <c r="C448" s="41"/>
      <c r="D448" s="42">
        <f>SUM(D443:D447)</f>
        <v>1531</v>
      </c>
      <c r="E448" s="41"/>
      <c r="F448" s="41"/>
      <c r="G448" s="41"/>
      <c r="H448" s="43"/>
    </row>
    <row r="449" spans="2:8" ht="13.5" thickBot="1">
      <c r="B449" s="458" t="s">
        <v>916</v>
      </c>
      <c r="C449" s="475"/>
      <c r="D449" s="476"/>
      <c r="E449" s="475"/>
      <c r="F449" s="475"/>
      <c r="G449" s="44"/>
      <c r="H449" s="466"/>
    </row>
    <row r="450" spans="2:8" ht="12.75">
      <c r="B450" s="470" t="s">
        <v>807</v>
      </c>
      <c r="C450" s="471" t="s">
        <v>105</v>
      </c>
      <c r="D450" s="471" t="s">
        <v>932</v>
      </c>
      <c r="E450" s="471"/>
      <c r="F450" s="474"/>
      <c r="G450" s="468" t="s">
        <v>369</v>
      </c>
      <c r="H450" s="469"/>
    </row>
    <row r="451" spans="2:8" ht="12.75">
      <c r="B451" s="472" t="s">
        <v>794</v>
      </c>
      <c r="C451" s="473" t="s">
        <v>123</v>
      </c>
      <c r="D451" s="473" t="s">
        <v>934</v>
      </c>
      <c r="E451" s="473"/>
      <c r="F451" s="62"/>
      <c r="G451" s="62" t="s">
        <v>369</v>
      </c>
      <c r="H451" s="63"/>
    </row>
    <row r="452" spans="2:8" ht="12.75">
      <c r="B452" s="472" t="s">
        <v>918</v>
      </c>
      <c r="C452" s="473" t="s">
        <v>18</v>
      </c>
      <c r="D452" s="473" t="s">
        <v>935</v>
      </c>
      <c r="E452" s="473" t="s">
        <v>510</v>
      </c>
      <c r="F452" s="62" t="s">
        <v>495</v>
      </c>
      <c r="G452" s="62" t="s">
        <v>369</v>
      </c>
      <c r="H452" s="63" t="s">
        <v>330</v>
      </c>
    </row>
    <row r="453" spans="2:8" ht="12.75">
      <c r="B453" s="472" t="s">
        <v>919</v>
      </c>
      <c r="C453" s="473" t="s">
        <v>18</v>
      </c>
      <c r="D453" s="473" t="s">
        <v>936</v>
      </c>
      <c r="E453" s="473" t="s">
        <v>510</v>
      </c>
      <c r="F453" s="62" t="s">
        <v>494</v>
      </c>
      <c r="G453" s="62" t="s">
        <v>369</v>
      </c>
      <c r="H453" s="63" t="s">
        <v>330</v>
      </c>
    </row>
    <row r="454" spans="2:8" ht="12.75">
      <c r="B454" s="472" t="s">
        <v>920</v>
      </c>
      <c r="C454" s="473" t="s">
        <v>18</v>
      </c>
      <c r="D454" s="473" t="s">
        <v>937</v>
      </c>
      <c r="E454" s="473" t="s">
        <v>510</v>
      </c>
      <c r="F454" s="62" t="s">
        <v>495</v>
      </c>
      <c r="G454" s="62" t="s">
        <v>369</v>
      </c>
      <c r="H454" s="63" t="s">
        <v>330</v>
      </c>
    </row>
    <row r="455" spans="2:8" ht="12.75">
      <c r="B455" s="472" t="s">
        <v>921</v>
      </c>
      <c r="C455" s="473" t="s">
        <v>18</v>
      </c>
      <c r="D455" s="473" t="s">
        <v>938</v>
      </c>
      <c r="E455" s="473" t="s">
        <v>510</v>
      </c>
      <c r="F455" s="62" t="s">
        <v>495</v>
      </c>
      <c r="G455" s="62" t="s">
        <v>369</v>
      </c>
      <c r="H455" s="63" t="s">
        <v>330</v>
      </c>
    </row>
    <row r="456" spans="2:8" ht="12.75">
      <c r="B456" s="472" t="s">
        <v>922</v>
      </c>
      <c r="C456" s="473" t="s">
        <v>18</v>
      </c>
      <c r="D456" s="473" t="s">
        <v>938</v>
      </c>
      <c r="E456" s="473" t="s">
        <v>510</v>
      </c>
      <c r="F456" s="62" t="s">
        <v>494</v>
      </c>
      <c r="G456" s="62" t="s">
        <v>369</v>
      </c>
      <c r="H456" s="63" t="s">
        <v>330</v>
      </c>
    </row>
    <row r="457" spans="2:8" ht="12.75">
      <c r="B457" s="472" t="s">
        <v>923</v>
      </c>
      <c r="C457" s="473" t="s">
        <v>18</v>
      </c>
      <c r="D457" s="473" t="s">
        <v>939</v>
      </c>
      <c r="E457" s="473" t="s">
        <v>510</v>
      </c>
      <c r="F457" s="62" t="s">
        <v>494</v>
      </c>
      <c r="G457" s="62" t="s">
        <v>369</v>
      </c>
      <c r="H457" s="63" t="s">
        <v>330</v>
      </c>
    </row>
    <row r="458" spans="2:8" ht="12.75">
      <c r="B458" s="472" t="s">
        <v>924</v>
      </c>
      <c r="C458" s="473" t="s">
        <v>18</v>
      </c>
      <c r="D458" s="473" t="s">
        <v>940</v>
      </c>
      <c r="E458" s="473" t="s">
        <v>510</v>
      </c>
      <c r="F458" s="62" t="s">
        <v>495</v>
      </c>
      <c r="G458" s="62" t="s">
        <v>369</v>
      </c>
      <c r="H458" s="63" t="s">
        <v>330</v>
      </c>
    </row>
    <row r="459" spans="2:8" ht="12.75">
      <c r="B459" s="472" t="s">
        <v>925</v>
      </c>
      <c r="C459" s="473" t="s">
        <v>18</v>
      </c>
      <c r="D459" s="473" t="s">
        <v>941</v>
      </c>
      <c r="E459" s="473" t="s">
        <v>510</v>
      </c>
      <c r="F459" s="62" t="s">
        <v>495</v>
      </c>
      <c r="G459" s="62" t="s">
        <v>369</v>
      </c>
      <c r="H459" s="63" t="s">
        <v>330</v>
      </c>
    </row>
    <row r="460" spans="2:8" ht="12.75">
      <c r="B460" s="472" t="s">
        <v>926</v>
      </c>
      <c r="C460" s="473" t="s">
        <v>18</v>
      </c>
      <c r="D460" s="473" t="s">
        <v>942</v>
      </c>
      <c r="E460" s="473" t="s">
        <v>510</v>
      </c>
      <c r="F460" s="62" t="s">
        <v>495</v>
      </c>
      <c r="G460" s="62" t="s">
        <v>369</v>
      </c>
      <c r="H460" s="63" t="s">
        <v>330</v>
      </c>
    </row>
    <row r="461" spans="2:8" ht="12.75">
      <c r="B461" s="472" t="s">
        <v>927</v>
      </c>
      <c r="C461" s="473" t="s">
        <v>18</v>
      </c>
      <c r="D461" s="473" t="s">
        <v>770</v>
      </c>
      <c r="E461" s="473" t="s">
        <v>510</v>
      </c>
      <c r="F461" s="62" t="s">
        <v>495</v>
      </c>
      <c r="G461" s="62" t="s">
        <v>369</v>
      </c>
      <c r="H461" s="63" t="s">
        <v>330</v>
      </c>
    </row>
    <row r="462" spans="2:8" ht="12.75">
      <c r="B462" s="472" t="s">
        <v>928</v>
      </c>
      <c r="C462" s="473" t="s">
        <v>18</v>
      </c>
      <c r="D462" s="473" t="s">
        <v>943</v>
      </c>
      <c r="E462" s="473" t="s">
        <v>510</v>
      </c>
      <c r="F462" s="62" t="s">
        <v>495</v>
      </c>
      <c r="G462" s="62" t="s">
        <v>369</v>
      </c>
      <c r="H462" s="63" t="s">
        <v>330</v>
      </c>
    </row>
    <row r="463" spans="2:8" ht="12.75">
      <c r="B463" s="472" t="s">
        <v>929</v>
      </c>
      <c r="C463" s="473" t="s">
        <v>18</v>
      </c>
      <c r="D463" s="473" t="s">
        <v>944</v>
      </c>
      <c r="E463" s="473" t="s">
        <v>510</v>
      </c>
      <c r="F463" s="62" t="s">
        <v>495</v>
      </c>
      <c r="G463" s="62" t="s">
        <v>369</v>
      </c>
      <c r="H463" s="63" t="s">
        <v>330</v>
      </c>
    </row>
    <row r="464" spans="2:8" ht="12.75">
      <c r="B464" s="472" t="s">
        <v>930</v>
      </c>
      <c r="C464" s="473" t="s">
        <v>18</v>
      </c>
      <c r="D464" s="473" t="s">
        <v>945</v>
      </c>
      <c r="E464" s="473" t="s">
        <v>510</v>
      </c>
      <c r="F464" s="62" t="s">
        <v>495</v>
      </c>
      <c r="G464" s="62" t="s">
        <v>369</v>
      </c>
      <c r="H464" s="63" t="s">
        <v>330</v>
      </c>
    </row>
    <row r="465" spans="2:8" ht="12.75">
      <c r="B465" s="472" t="s">
        <v>925</v>
      </c>
      <c r="C465" s="473" t="s">
        <v>18</v>
      </c>
      <c r="D465" s="473" t="s">
        <v>949</v>
      </c>
      <c r="E465" s="473" t="s">
        <v>513</v>
      </c>
      <c r="F465" s="62" t="s">
        <v>495</v>
      </c>
      <c r="G465" s="62" t="s">
        <v>369</v>
      </c>
      <c r="H465" s="63" t="s">
        <v>332</v>
      </c>
    </row>
    <row r="466" spans="2:8" ht="12.75">
      <c r="B466" s="472" t="s">
        <v>920</v>
      </c>
      <c r="C466" s="473" t="s">
        <v>18</v>
      </c>
      <c r="D466" s="473" t="s">
        <v>950</v>
      </c>
      <c r="E466" s="473" t="s">
        <v>513</v>
      </c>
      <c r="F466" s="62" t="s">
        <v>495</v>
      </c>
      <c r="G466" s="62" t="s">
        <v>369</v>
      </c>
      <c r="H466" s="63" t="s">
        <v>332</v>
      </c>
    </row>
    <row r="467" spans="2:8" ht="12.75">
      <c r="B467" s="472" t="s">
        <v>924</v>
      </c>
      <c r="C467" s="473" t="s">
        <v>18</v>
      </c>
      <c r="D467" s="473" t="s">
        <v>951</v>
      </c>
      <c r="E467" s="473" t="s">
        <v>510</v>
      </c>
      <c r="F467" s="62" t="s">
        <v>495</v>
      </c>
      <c r="G467" s="62" t="s">
        <v>369</v>
      </c>
      <c r="H467" s="63" t="s">
        <v>330</v>
      </c>
    </row>
    <row r="468" spans="2:8" ht="12.75">
      <c r="B468" s="472" t="s">
        <v>924</v>
      </c>
      <c r="C468" s="473" t="s">
        <v>18</v>
      </c>
      <c r="D468" s="473" t="s">
        <v>952</v>
      </c>
      <c r="E468" s="473" t="s">
        <v>513</v>
      </c>
      <c r="F468" s="62" t="s">
        <v>495</v>
      </c>
      <c r="G468" s="62" t="s">
        <v>369</v>
      </c>
      <c r="H468" s="63" t="s">
        <v>332</v>
      </c>
    </row>
    <row r="469" spans="2:8" ht="12.75">
      <c r="B469" s="472" t="s">
        <v>926</v>
      </c>
      <c r="C469" s="473" t="s">
        <v>18</v>
      </c>
      <c r="D469" s="473" t="s">
        <v>953</v>
      </c>
      <c r="E469" s="473" t="s">
        <v>513</v>
      </c>
      <c r="F469" s="62" t="s">
        <v>495</v>
      </c>
      <c r="G469" s="62" t="s">
        <v>369</v>
      </c>
      <c r="H469" s="63" t="s">
        <v>332</v>
      </c>
    </row>
    <row r="470" spans="2:8" ht="12.75">
      <c r="B470" s="472" t="s">
        <v>917</v>
      </c>
      <c r="C470" s="473" t="s">
        <v>19</v>
      </c>
      <c r="D470" s="473" t="s">
        <v>933</v>
      </c>
      <c r="E470" s="473" t="s">
        <v>510</v>
      </c>
      <c r="F470" s="62" t="s">
        <v>494</v>
      </c>
      <c r="G470" s="62" t="s">
        <v>369</v>
      </c>
      <c r="H470" s="63" t="s">
        <v>330</v>
      </c>
    </row>
    <row r="471" spans="2:8" ht="12.75">
      <c r="B471" s="472" t="s">
        <v>184</v>
      </c>
      <c r="C471" s="473" t="s">
        <v>19</v>
      </c>
      <c r="D471" s="473" t="s">
        <v>946</v>
      </c>
      <c r="E471" s="473" t="s">
        <v>513</v>
      </c>
      <c r="F471" s="62" t="s">
        <v>495</v>
      </c>
      <c r="G471" s="62" t="s">
        <v>369</v>
      </c>
      <c r="H471" s="63" t="s">
        <v>332</v>
      </c>
    </row>
    <row r="472" spans="2:8" ht="12.75">
      <c r="B472" s="472" t="s">
        <v>931</v>
      </c>
      <c r="C472" s="473" t="s">
        <v>19</v>
      </c>
      <c r="D472" s="473" t="s">
        <v>947</v>
      </c>
      <c r="E472" s="473" t="s">
        <v>513</v>
      </c>
      <c r="F472" s="62" t="s">
        <v>516</v>
      </c>
      <c r="G472" s="62" t="s">
        <v>369</v>
      </c>
      <c r="H472" s="63" t="s">
        <v>332</v>
      </c>
    </row>
    <row r="473" spans="2:8" ht="12.75">
      <c r="B473" s="472" t="s">
        <v>170</v>
      </c>
      <c r="C473" s="473" t="s">
        <v>19</v>
      </c>
      <c r="D473" s="473" t="s">
        <v>948</v>
      </c>
      <c r="E473" s="473" t="s">
        <v>513</v>
      </c>
      <c r="F473" s="62" t="s">
        <v>494</v>
      </c>
      <c r="G473" s="62" t="s">
        <v>369</v>
      </c>
      <c r="H473" s="63" t="s">
        <v>332</v>
      </c>
    </row>
    <row r="474" spans="2:8" ht="3" customHeight="1">
      <c r="B474" s="59"/>
      <c r="C474" s="16"/>
      <c r="D474" s="467"/>
      <c r="E474" s="16"/>
      <c r="F474" s="16"/>
      <c r="G474" s="16"/>
      <c r="H474" s="15"/>
    </row>
    <row r="475" spans="2:8" ht="13.5" thickBot="1">
      <c r="B475" s="213" t="s">
        <v>954</v>
      </c>
      <c r="C475" s="29"/>
      <c r="D475" s="214">
        <f>D450+D451+D452+D453+D454+D455+D456+D457+D458+D459+D460+D461+D462+D463+D464+D465+D466+D467+D468+D469+D470+D471+D472+D473</f>
        <v>23589</v>
      </c>
      <c r="E475" s="29"/>
      <c r="F475" s="29"/>
      <c r="G475" s="29"/>
      <c r="H475" s="215"/>
    </row>
    <row r="476" spans="2:8" ht="13.5" thickBot="1">
      <c r="B476" s="4" t="s">
        <v>773</v>
      </c>
      <c r="C476" s="5"/>
      <c r="D476" s="5"/>
      <c r="E476" s="5"/>
      <c r="F476" s="5"/>
      <c r="G476" s="5"/>
      <c r="H476" s="6"/>
    </row>
    <row r="477" spans="2:8" ht="12.75">
      <c r="B477" s="293" t="s">
        <v>227</v>
      </c>
      <c r="C477" s="294" t="s">
        <v>19</v>
      </c>
      <c r="D477" s="295" t="s">
        <v>774</v>
      </c>
      <c r="E477" s="88" t="s">
        <v>387</v>
      </c>
      <c r="F477" s="24" t="s">
        <v>495</v>
      </c>
      <c r="G477" s="24" t="s">
        <v>369</v>
      </c>
      <c r="H477" s="299" t="s">
        <v>329</v>
      </c>
    </row>
    <row r="478" spans="2:8" ht="12.75">
      <c r="B478" s="296" t="s">
        <v>226</v>
      </c>
      <c r="C478" s="297" t="s">
        <v>19</v>
      </c>
      <c r="D478" s="298" t="s">
        <v>775</v>
      </c>
      <c r="E478" s="16" t="s">
        <v>387</v>
      </c>
      <c r="F478" s="20" t="s">
        <v>495</v>
      </c>
      <c r="G478" s="20" t="s">
        <v>369</v>
      </c>
      <c r="H478" s="14" t="s">
        <v>329</v>
      </c>
    </row>
    <row r="479" spans="2:8" ht="12.75">
      <c r="B479" s="296" t="s">
        <v>232</v>
      </c>
      <c r="C479" s="297" t="s">
        <v>19</v>
      </c>
      <c r="D479" s="298" t="s">
        <v>776</v>
      </c>
      <c r="E479" s="16" t="s">
        <v>387</v>
      </c>
      <c r="F479" s="20" t="s">
        <v>495</v>
      </c>
      <c r="G479" s="20" t="s">
        <v>369</v>
      </c>
      <c r="H479" s="14" t="s">
        <v>329</v>
      </c>
    </row>
    <row r="480" spans="2:8" ht="12.75">
      <c r="B480" s="296" t="s">
        <v>230</v>
      </c>
      <c r="C480" s="297" t="s">
        <v>19</v>
      </c>
      <c r="D480" s="298" t="s">
        <v>777</v>
      </c>
      <c r="E480" s="16" t="s">
        <v>387</v>
      </c>
      <c r="F480" s="20" t="s">
        <v>516</v>
      </c>
      <c r="G480" s="20" t="s">
        <v>369</v>
      </c>
      <c r="H480" s="14" t="s">
        <v>329</v>
      </c>
    </row>
    <row r="481" spans="2:8" ht="12.75">
      <c r="B481" s="296" t="s">
        <v>227</v>
      </c>
      <c r="C481" s="297" t="s">
        <v>19</v>
      </c>
      <c r="D481" s="298" t="s">
        <v>778</v>
      </c>
      <c r="E481" s="21" t="s">
        <v>497</v>
      </c>
      <c r="F481" s="20" t="s">
        <v>495</v>
      </c>
      <c r="G481" s="20" t="s">
        <v>369</v>
      </c>
      <c r="H481" s="167" t="s">
        <v>333</v>
      </c>
    </row>
    <row r="482" spans="2:8" ht="12.75">
      <c r="B482" s="165" t="s">
        <v>236</v>
      </c>
      <c r="C482" s="10" t="s">
        <v>123</v>
      </c>
      <c r="D482" s="277">
        <v>37</v>
      </c>
      <c r="E482" s="16"/>
      <c r="F482" s="20" t="s">
        <v>494</v>
      </c>
      <c r="G482" s="20" t="s">
        <v>369</v>
      </c>
      <c r="H482" s="78"/>
    </row>
    <row r="483" spans="2:8" ht="12.75">
      <c r="B483" s="165" t="s">
        <v>771</v>
      </c>
      <c r="C483" s="10" t="s">
        <v>123</v>
      </c>
      <c r="D483" s="277">
        <v>61</v>
      </c>
      <c r="E483" s="16"/>
      <c r="F483" s="10" t="s">
        <v>516</v>
      </c>
      <c r="G483" s="10" t="s">
        <v>369</v>
      </c>
      <c r="H483" s="13"/>
    </row>
    <row r="484" spans="2:8" ht="12.75">
      <c r="B484" s="165" t="s">
        <v>240</v>
      </c>
      <c r="C484" s="10" t="s">
        <v>123</v>
      </c>
      <c r="D484" s="277">
        <v>79</v>
      </c>
      <c r="E484" s="16"/>
      <c r="F484" s="10" t="s">
        <v>494</v>
      </c>
      <c r="G484" s="10" t="s">
        <v>369</v>
      </c>
      <c r="H484" s="13"/>
    </row>
    <row r="485" spans="2:8" ht="3" customHeight="1">
      <c r="B485" s="59"/>
      <c r="C485" s="60"/>
      <c r="D485" s="61"/>
      <c r="E485" s="62"/>
      <c r="F485" s="62"/>
      <c r="G485" s="62"/>
      <c r="H485" s="63"/>
    </row>
    <row r="486" spans="2:8" ht="13.5" thickBot="1">
      <c r="B486" s="40" t="s">
        <v>779</v>
      </c>
      <c r="C486" s="41"/>
      <c r="D486" s="42">
        <f>D477+D478+D479+D480+D481+D482+D483+D484</f>
        <v>1285</v>
      </c>
      <c r="E486" s="41"/>
      <c r="F486" s="41"/>
      <c r="G486" s="41"/>
      <c r="H486" s="43"/>
    </row>
    <row r="487" spans="1:8" ht="12.75">
      <c r="A487" s="245" t="s">
        <v>763</v>
      </c>
      <c r="B487" s="44"/>
      <c r="C487" s="46"/>
      <c r="D487" s="44"/>
      <c r="E487" s="44"/>
      <c r="F487" s="44"/>
      <c r="G487" s="44"/>
      <c r="H487" s="44"/>
    </row>
    <row r="488" spans="2:8" ht="12.75">
      <c r="B488" s="522" t="s">
        <v>0</v>
      </c>
      <c r="C488" s="522"/>
      <c r="D488" s="522"/>
      <c r="E488" s="522"/>
      <c r="F488" s="522"/>
      <c r="G488" s="522"/>
      <c r="H488" s="522"/>
    </row>
    <row r="489" spans="2:8" ht="12.75">
      <c r="B489" s="1"/>
      <c r="C489" s="1"/>
      <c r="D489" s="1"/>
      <c r="E489" s="1"/>
      <c r="F489" s="1"/>
      <c r="G489" s="1"/>
      <c r="H489" s="1"/>
    </row>
    <row r="490" spans="2:8" ht="12.75">
      <c r="B490" s="522" t="s">
        <v>1</v>
      </c>
      <c r="C490" s="522"/>
      <c r="D490" s="522"/>
      <c r="E490" s="522"/>
      <c r="F490" s="522"/>
      <c r="G490" s="522"/>
      <c r="H490" s="522"/>
    </row>
    <row r="491" spans="2:8" ht="12.75">
      <c r="B491" s="1"/>
      <c r="C491" s="1"/>
      <c r="D491" s="1"/>
      <c r="E491" s="1"/>
      <c r="F491" s="1"/>
      <c r="G491" s="1" t="s">
        <v>2</v>
      </c>
      <c r="H491" s="1"/>
    </row>
    <row r="492" spans="2:8" ht="12.75">
      <c r="B492" s="1" t="s">
        <v>3</v>
      </c>
      <c r="C492" s="1"/>
      <c r="D492" s="1"/>
      <c r="E492" s="1"/>
      <c r="F492" s="1"/>
      <c r="G492" s="1" t="s">
        <v>104</v>
      </c>
      <c r="H492" s="1"/>
    </row>
    <row r="493" spans="2:8" ht="12.75">
      <c r="B493" s="1" t="s">
        <v>969</v>
      </c>
      <c r="C493" s="1"/>
      <c r="D493" s="1"/>
      <c r="E493" s="1"/>
      <c r="F493" s="1"/>
      <c r="G493" s="1" t="s">
        <v>21</v>
      </c>
      <c r="H493" s="1"/>
    </row>
    <row r="494" spans="2:8" ht="12.75">
      <c r="B494" s="1" t="s">
        <v>177</v>
      </c>
      <c r="C494" s="1"/>
      <c r="D494" s="1"/>
      <c r="E494" s="1"/>
      <c r="F494" s="1"/>
      <c r="G494" s="1" t="s">
        <v>6</v>
      </c>
      <c r="H494" s="1"/>
    </row>
    <row r="495" spans="2:8" ht="13.5" thickBot="1">
      <c r="B495" s="1"/>
      <c r="C495" s="1"/>
      <c r="D495" s="1"/>
      <c r="E495" s="1"/>
      <c r="F495" s="1"/>
      <c r="G495" s="1"/>
      <c r="H495" s="1"/>
    </row>
    <row r="496" spans="2:8" ht="12.75">
      <c r="B496" s="2" t="s">
        <v>7</v>
      </c>
      <c r="C496" s="2" t="s">
        <v>8</v>
      </c>
      <c r="D496" s="2" t="s">
        <v>9</v>
      </c>
      <c r="E496" s="2" t="s">
        <v>10</v>
      </c>
      <c r="F496" s="2" t="s">
        <v>11</v>
      </c>
      <c r="G496" s="2" t="s">
        <v>12</v>
      </c>
      <c r="H496" s="2" t="s">
        <v>13</v>
      </c>
    </row>
    <row r="497" spans="2:8" ht="15" thickBot="1">
      <c r="B497" s="3" t="s">
        <v>14</v>
      </c>
      <c r="C497" s="3"/>
      <c r="D497" s="3" t="s">
        <v>15</v>
      </c>
      <c r="E497" s="3"/>
      <c r="F497" s="3"/>
      <c r="G497" s="3"/>
      <c r="H497" s="3" t="s">
        <v>16</v>
      </c>
    </row>
    <row r="498" spans="2:8" ht="3" customHeight="1" thickBot="1">
      <c r="B498" s="4"/>
      <c r="C498" s="5"/>
      <c r="D498" s="5"/>
      <c r="E498" s="5"/>
      <c r="F498" s="5"/>
      <c r="G498" s="5"/>
      <c r="H498" s="6"/>
    </row>
    <row r="499" spans="2:8" ht="13.5" thickBot="1">
      <c r="B499" s="7" t="s">
        <v>955</v>
      </c>
      <c r="C499" s="8"/>
      <c r="D499" s="8"/>
      <c r="E499" s="8"/>
      <c r="F499" s="8"/>
      <c r="G499" s="8"/>
      <c r="H499" s="9"/>
    </row>
    <row r="500" spans="2:8" ht="12.75">
      <c r="B500" s="479" t="s">
        <v>219</v>
      </c>
      <c r="C500" s="480" t="s">
        <v>18</v>
      </c>
      <c r="D500" s="480" t="s">
        <v>958</v>
      </c>
      <c r="E500" s="480" t="s">
        <v>386</v>
      </c>
      <c r="F500" s="26" t="s">
        <v>494</v>
      </c>
      <c r="G500" s="468" t="s">
        <v>369</v>
      </c>
      <c r="H500" s="469" t="s">
        <v>331</v>
      </c>
    </row>
    <row r="501" spans="2:8" ht="12.75">
      <c r="B501" s="472" t="s">
        <v>182</v>
      </c>
      <c r="C501" s="473" t="s">
        <v>18</v>
      </c>
      <c r="D501" s="473" t="s">
        <v>959</v>
      </c>
      <c r="E501" s="473" t="s">
        <v>513</v>
      </c>
      <c r="F501" s="16" t="s">
        <v>495</v>
      </c>
      <c r="G501" s="62" t="s">
        <v>369</v>
      </c>
      <c r="H501" s="63" t="s">
        <v>332</v>
      </c>
    </row>
    <row r="502" spans="2:8" ht="12.75">
      <c r="B502" s="472" t="s">
        <v>182</v>
      </c>
      <c r="C502" s="473" t="s">
        <v>18</v>
      </c>
      <c r="D502" s="473" t="s">
        <v>960</v>
      </c>
      <c r="E502" s="473" t="s">
        <v>513</v>
      </c>
      <c r="F502" s="16" t="s">
        <v>495</v>
      </c>
      <c r="G502" s="62" t="s">
        <v>369</v>
      </c>
      <c r="H502" s="63" t="s">
        <v>332</v>
      </c>
    </row>
    <row r="503" spans="2:8" ht="12.75">
      <c r="B503" s="472" t="s">
        <v>956</v>
      </c>
      <c r="C503" s="473" t="s">
        <v>18</v>
      </c>
      <c r="D503" s="473" t="s">
        <v>961</v>
      </c>
      <c r="E503" s="481" t="s">
        <v>513</v>
      </c>
      <c r="F503" s="16" t="s">
        <v>494</v>
      </c>
      <c r="G503" s="62" t="s">
        <v>369</v>
      </c>
      <c r="H503" s="63" t="s">
        <v>332</v>
      </c>
    </row>
    <row r="504" spans="2:8" ht="12.75">
      <c r="B504" s="472" t="s">
        <v>182</v>
      </c>
      <c r="C504" s="473" t="s">
        <v>18</v>
      </c>
      <c r="D504" s="473" t="s">
        <v>962</v>
      </c>
      <c r="E504" s="473" t="s">
        <v>386</v>
      </c>
      <c r="F504" s="16" t="s">
        <v>495</v>
      </c>
      <c r="G504" s="62" t="s">
        <v>369</v>
      </c>
      <c r="H504" s="63" t="s">
        <v>331</v>
      </c>
    </row>
    <row r="505" spans="2:8" ht="12.75">
      <c r="B505" s="472" t="s">
        <v>957</v>
      </c>
      <c r="C505" s="473" t="s">
        <v>18</v>
      </c>
      <c r="D505" s="473" t="s">
        <v>963</v>
      </c>
      <c r="E505" s="473" t="s">
        <v>386</v>
      </c>
      <c r="F505" s="16" t="s">
        <v>516</v>
      </c>
      <c r="G505" s="62" t="s">
        <v>369</v>
      </c>
      <c r="H505" s="63" t="s">
        <v>331</v>
      </c>
    </row>
    <row r="506" spans="2:8" ht="12.75">
      <c r="B506" s="472" t="s">
        <v>182</v>
      </c>
      <c r="C506" s="473" t="s">
        <v>18</v>
      </c>
      <c r="D506" s="473" t="s">
        <v>964</v>
      </c>
      <c r="E506" s="471" t="s">
        <v>386</v>
      </c>
      <c r="F506" s="16" t="s">
        <v>495</v>
      </c>
      <c r="G506" s="62" t="s">
        <v>369</v>
      </c>
      <c r="H506" s="63" t="s">
        <v>331</v>
      </c>
    </row>
    <row r="507" spans="2:8" ht="12.75">
      <c r="B507" s="472" t="s">
        <v>219</v>
      </c>
      <c r="C507" s="473" t="s">
        <v>18</v>
      </c>
      <c r="D507" s="473" t="s">
        <v>383</v>
      </c>
      <c r="E507" s="473" t="s">
        <v>513</v>
      </c>
      <c r="F507" s="16" t="s">
        <v>494</v>
      </c>
      <c r="G507" s="62" t="s">
        <v>369</v>
      </c>
      <c r="H507" s="63" t="s">
        <v>332</v>
      </c>
    </row>
    <row r="508" spans="2:8" ht="12.75">
      <c r="B508" s="472" t="s">
        <v>182</v>
      </c>
      <c r="C508" s="473" t="s">
        <v>18</v>
      </c>
      <c r="D508" s="473" t="s">
        <v>660</v>
      </c>
      <c r="E508" s="473" t="s">
        <v>513</v>
      </c>
      <c r="F508" s="16" t="s">
        <v>495</v>
      </c>
      <c r="G508" s="62" t="s">
        <v>369</v>
      </c>
      <c r="H508" s="63" t="s">
        <v>332</v>
      </c>
    </row>
    <row r="509" spans="2:8" ht="3" customHeight="1">
      <c r="B509" s="59"/>
      <c r="C509" s="16"/>
      <c r="D509" s="467"/>
      <c r="E509" s="16"/>
      <c r="F509" s="16"/>
      <c r="G509" s="16"/>
      <c r="H509" s="15"/>
    </row>
    <row r="510" spans="2:8" ht="13.5" thickBot="1">
      <c r="B510" s="482" t="s">
        <v>965</v>
      </c>
      <c r="C510" s="19"/>
      <c r="D510" s="483">
        <f>D500+D501+D502+D503+D504+D505+D506+D508+D507</f>
        <v>7421</v>
      </c>
      <c r="E510" s="19"/>
      <c r="F510" s="19"/>
      <c r="G510" s="19"/>
      <c r="H510" s="484"/>
    </row>
    <row r="511" spans="2:8" ht="12.75">
      <c r="B511" s="477"/>
      <c r="C511" s="319"/>
      <c r="D511" s="478"/>
      <c r="E511" s="319"/>
      <c r="F511" s="319"/>
      <c r="G511" s="319"/>
      <c r="H511" s="319"/>
    </row>
    <row r="512" spans="2:8" ht="12.75">
      <c r="B512" s="81"/>
      <c r="C512" s="44"/>
      <c r="D512" s="46"/>
      <c r="E512" s="44"/>
      <c r="F512" s="44"/>
      <c r="G512" s="44"/>
      <c r="H512" s="44"/>
    </row>
    <row r="513" spans="2:8" ht="12.75">
      <c r="B513" s="81"/>
      <c r="C513" s="44"/>
      <c r="D513" s="46"/>
      <c r="E513" s="44"/>
      <c r="F513" s="44"/>
      <c r="G513" s="44"/>
      <c r="H513" s="44"/>
    </row>
    <row r="514" spans="2:8" ht="12.75">
      <c r="B514" s="81"/>
      <c r="C514" s="44"/>
      <c r="D514" s="46"/>
      <c r="E514" s="44"/>
      <c r="F514" s="44"/>
      <c r="G514" s="44"/>
      <c r="H514" s="44"/>
    </row>
    <row r="515" spans="2:8" ht="12.75">
      <c r="B515" s="81"/>
      <c r="C515" s="44"/>
      <c r="D515" s="46"/>
      <c r="E515" s="44"/>
      <c r="F515" s="44"/>
      <c r="G515" s="44"/>
      <c r="H515" s="44"/>
    </row>
    <row r="516" spans="2:8" ht="12.75">
      <c r="B516" s="81"/>
      <c r="C516" s="44"/>
      <c r="D516" s="46"/>
      <c r="E516" s="44"/>
      <c r="F516" s="44"/>
      <c r="G516" s="44"/>
      <c r="H516" s="44"/>
    </row>
    <row r="517" spans="2:8" ht="12.75">
      <c r="B517" s="81"/>
      <c r="C517" s="44"/>
      <c r="D517" s="46"/>
      <c r="E517" s="44"/>
      <c r="F517" s="44"/>
      <c r="G517" s="44"/>
      <c r="H517" s="44"/>
    </row>
    <row r="518" spans="2:8" ht="12.75">
      <c r="B518" s="81"/>
      <c r="C518" s="44"/>
      <c r="D518" s="46"/>
      <c r="E518" s="44"/>
      <c r="F518" s="44"/>
      <c r="G518" s="44"/>
      <c r="H518" s="44"/>
    </row>
    <row r="519" spans="2:8" ht="12.75">
      <c r="B519" s="81"/>
      <c r="C519" s="44"/>
      <c r="D519" s="46"/>
      <c r="E519" s="44"/>
      <c r="F519" s="44"/>
      <c r="G519" s="44"/>
      <c r="H519" s="44"/>
    </row>
    <row r="520" spans="2:8" ht="12.75">
      <c r="B520" s="81"/>
      <c r="C520" s="44"/>
      <c r="D520" s="46"/>
      <c r="E520" s="44"/>
      <c r="F520" s="44"/>
      <c r="G520" s="44"/>
      <c r="H520" s="44"/>
    </row>
    <row r="521" spans="2:8" ht="12.75">
      <c r="B521" s="81"/>
      <c r="C521" s="44"/>
      <c r="D521" s="46"/>
      <c r="E521" s="44"/>
      <c r="F521" s="44"/>
      <c r="G521" s="44"/>
      <c r="H521" s="44"/>
    </row>
    <row r="522" spans="2:8" ht="12.75">
      <c r="B522" s="81"/>
      <c r="C522" s="44"/>
      <c r="D522" s="46"/>
      <c r="E522" s="44"/>
      <c r="F522" s="44"/>
      <c r="G522" s="44"/>
      <c r="H522" s="44"/>
    </row>
    <row r="523" spans="2:8" ht="12.75">
      <c r="B523" s="81"/>
      <c r="C523" s="44"/>
      <c r="D523" s="46"/>
      <c r="E523" s="44"/>
      <c r="F523" s="44"/>
      <c r="G523" s="44"/>
      <c r="H523" s="44"/>
    </row>
    <row r="524" spans="2:8" ht="12.75">
      <c r="B524" s="81"/>
      <c r="C524" s="44"/>
      <c r="D524" s="46"/>
      <c r="E524" s="44"/>
      <c r="F524" s="44"/>
      <c r="G524" s="44"/>
      <c r="H524" s="44"/>
    </row>
    <row r="525" spans="2:8" ht="12.75">
      <c r="B525" s="81"/>
      <c r="C525" s="44"/>
      <c r="D525" s="46"/>
      <c r="E525" s="44"/>
      <c r="F525" s="44"/>
      <c r="G525" s="44"/>
      <c r="H525" s="44"/>
    </row>
    <row r="526" spans="2:8" ht="12.75">
      <c r="B526" s="81"/>
      <c r="C526" s="44"/>
      <c r="D526" s="46"/>
      <c r="E526" s="44"/>
      <c r="F526" s="44"/>
      <c r="G526" s="44"/>
      <c r="H526" s="44"/>
    </row>
    <row r="527" spans="2:8" ht="12.75">
      <c r="B527" s="81"/>
      <c r="C527" s="44"/>
      <c r="D527" s="46"/>
      <c r="E527" s="44"/>
      <c r="F527" s="44"/>
      <c r="G527" s="44"/>
      <c r="H527" s="44"/>
    </row>
    <row r="528" spans="2:8" ht="12.75">
      <c r="B528" s="81"/>
      <c r="C528" s="44"/>
      <c r="D528" s="46"/>
      <c r="E528" s="44"/>
      <c r="F528" s="44"/>
      <c r="G528" s="44"/>
      <c r="H528" s="44"/>
    </row>
    <row r="529" spans="2:8" ht="12.75">
      <c r="B529" s="81"/>
      <c r="C529" s="44"/>
      <c r="D529" s="46"/>
      <c r="E529" s="44"/>
      <c r="F529" s="44"/>
      <c r="G529" s="44"/>
      <c r="H529" s="44"/>
    </row>
    <row r="530" spans="2:8" ht="12.75">
      <c r="B530" s="81"/>
      <c r="C530" s="44"/>
      <c r="D530" s="46"/>
      <c r="E530" s="44"/>
      <c r="F530" s="44"/>
      <c r="G530" s="44"/>
      <c r="H530" s="44"/>
    </row>
    <row r="531" spans="2:8" ht="12.75">
      <c r="B531" s="81"/>
      <c r="C531" s="44"/>
      <c r="D531" s="46"/>
      <c r="E531" s="44"/>
      <c r="F531" s="44"/>
      <c r="G531" s="44"/>
      <c r="H531" s="44"/>
    </row>
    <row r="532" spans="2:8" ht="12.75">
      <c r="B532" s="81"/>
      <c r="C532" s="44"/>
      <c r="D532" s="46"/>
      <c r="E532" s="44"/>
      <c r="F532" s="44"/>
      <c r="G532" s="44"/>
      <c r="H532" s="44"/>
    </row>
    <row r="533" spans="2:8" ht="12.75">
      <c r="B533" s="81"/>
      <c r="C533" s="44"/>
      <c r="D533" s="46"/>
      <c r="E533" s="44"/>
      <c r="F533" s="44"/>
      <c r="G533" s="44"/>
      <c r="H533" s="44"/>
    </row>
    <row r="534" spans="2:8" ht="12.75">
      <c r="B534" s="81"/>
      <c r="C534" s="44"/>
      <c r="D534" s="46"/>
      <c r="E534" s="44"/>
      <c r="F534" s="44"/>
      <c r="G534" s="44"/>
      <c r="H534" s="44"/>
    </row>
    <row r="535" spans="2:8" ht="12.75">
      <c r="B535" s="81"/>
      <c r="C535" s="44"/>
      <c r="D535" s="46"/>
      <c r="E535" s="44"/>
      <c r="F535" s="44"/>
      <c r="G535" s="44"/>
      <c r="H535" s="44"/>
    </row>
    <row r="536" spans="2:8" ht="12.75">
      <c r="B536" s="81"/>
      <c r="C536" s="44"/>
      <c r="D536" s="46"/>
      <c r="E536" s="44"/>
      <c r="F536" s="44"/>
      <c r="G536" s="44"/>
      <c r="H536" s="44"/>
    </row>
    <row r="537" spans="2:8" ht="12.75">
      <c r="B537" s="81"/>
      <c r="C537" s="44"/>
      <c r="D537" s="46"/>
      <c r="E537" s="44"/>
      <c r="F537" s="44"/>
      <c r="G537" s="44"/>
      <c r="H537" s="44"/>
    </row>
    <row r="538" spans="2:8" ht="12.75">
      <c r="B538" s="81"/>
      <c r="C538" s="44"/>
      <c r="D538" s="46"/>
      <c r="E538" s="44"/>
      <c r="F538" s="44"/>
      <c r="G538" s="44"/>
      <c r="H538" s="44"/>
    </row>
    <row r="539" spans="2:8" ht="12.75">
      <c r="B539" s="81"/>
      <c r="C539" s="44"/>
      <c r="D539" s="46"/>
      <c r="E539" s="44"/>
      <c r="F539" s="44"/>
      <c r="G539" s="44"/>
      <c r="H539" s="44"/>
    </row>
    <row r="540" spans="2:8" ht="12.75">
      <c r="B540" s="81"/>
      <c r="C540" s="44"/>
      <c r="D540" s="46"/>
      <c r="E540" s="44"/>
      <c r="F540" s="44"/>
      <c r="G540" s="44"/>
      <c r="H540" s="44"/>
    </row>
    <row r="541" spans="2:8" ht="12.75">
      <c r="B541" s="81"/>
      <c r="C541" s="44"/>
      <c r="D541" s="46"/>
      <c r="E541" s="44"/>
      <c r="F541" s="44"/>
      <c r="G541" s="44"/>
      <c r="H541" s="44"/>
    </row>
    <row r="542" spans="2:8" ht="12.75">
      <c r="B542" s="81"/>
      <c r="C542" s="44"/>
      <c r="D542" s="46"/>
      <c r="E542" s="44"/>
      <c r="F542" s="44"/>
      <c r="G542" s="44"/>
      <c r="H542" s="44"/>
    </row>
    <row r="543" spans="2:8" ht="12.75">
      <c r="B543" s="81"/>
      <c r="C543" s="44"/>
      <c r="D543" s="46"/>
      <c r="E543" s="44"/>
      <c r="F543" s="44"/>
      <c r="G543" s="44"/>
      <c r="H543" s="44"/>
    </row>
    <row r="544" spans="2:8" ht="12.75">
      <c r="B544" s="81"/>
      <c r="C544" s="44"/>
      <c r="D544" s="46"/>
      <c r="E544" s="44"/>
      <c r="F544" s="44"/>
      <c r="G544" s="44"/>
      <c r="H544" s="44"/>
    </row>
    <row r="545" spans="2:8" ht="12.75">
      <c r="B545" s="81"/>
      <c r="C545" s="44"/>
      <c r="D545" s="46"/>
      <c r="E545" s="44"/>
      <c r="F545" s="44"/>
      <c r="G545" s="44"/>
      <c r="H545" s="44"/>
    </row>
    <row r="546" spans="2:8" ht="12.75">
      <c r="B546" s="81"/>
      <c r="C546" s="44"/>
      <c r="D546" s="46"/>
      <c r="E546" s="44"/>
      <c r="F546" s="44"/>
      <c r="G546" s="44"/>
      <c r="H546" s="44"/>
    </row>
    <row r="547" spans="2:8" ht="12.75">
      <c r="B547" s="81"/>
      <c r="C547" s="44"/>
      <c r="D547" s="46"/>
      <c r="E547" s="44"/>
      <c r="F547" s="44"/>
      <c r="G547" s="44"/>
      <c r="H547" s="44"/>
    </row>
    <row r="548" spans="2:8" ht="12.75">
      <c r="B548" s="522" t="s">
        <v>0</v>
      </c>
      <c r="C548" s="522"/>
      <c r="D548" s="522"/>
      <c r="E548" s="522"/>
      <c r="F548" s="522"/>
      <c r="G548" s="522"/>
      <c r="H548" s="522"/>
    </row>
    <row r="549" spans="2:8" ht="12.75">
      <c r="B549" s="1"/>
      <c r="C549" s="1"/>
      <c r="D549" s="1"/>
      <c r="E549" s="1"/>
      <c r="F549" s="1"/>
      <c r="G549" s="1"/>
      <c r="H549" s="1"/>
    </row>
    <row r="550" spans="2:8" ht="12.75">
      <c r="B550" s="522" t="s">
        <v>1</v>
      </c>
      <c r="C550" s="522"/>
      <c r="D550" s="522"/>
      <c r="E550" s="522"/>
      <c r="F550" s="522"/>
      <c r="G550" s="522"/>
      <c r="H550" s="522"/>
    </row>
    <row r="551" spans="2:8" ht="12.75">
      <c r="B551" s="1"/>
      <c r="C551" s="1"/>
      <c r="D551" s="1"/>
      <c r="E551" s="1"/>
      <c r="F551" s="1"/>
      <c r="G551" s="1" t="s">
        <v>2</v>
      </c>
      <c r="H551" s="1"/>
    </row>
    <row r="552" spans="2:8" ht="12.75">
      <c r="B552" s="1" t="s">
        <v>3</v>
      </c>
      <c r="C552" s="1"/>
      <c r="D552" s="1"/>
      <c r="E552" s="1"/>
      <c r="F552" s="1"/>
      <c r="G552" s="1" t="s">
        <v>984</v>
      </c>
      <c r="H552" s="1"/>
    </row>
    <row r="553" spans="2:8" ht="12.75">
      <c r="B553" s="1" t="s">
        <v>212</v>
      </c>
      <c r="C553" s="1"/>
      <c r="D553" s="1"/>
      <c r="E553" s="1"/>
      <c r="F553" s="1"/>
      <c r="G553" s="1" t="s">
        <v>21</v>
      </c>
      <c r="H553" s="1"/>
    </row>
    <row r="554" spans="2:8" ht="12.75">
      <c r="B554" s="1" t="s">
        <v>187</v>
      </c>
      <c r="C554" s="1"/>
      <c r="D554" s="1"/>
      <c r="E554" s="1"/>
      <c r="F554" s="1"/>
      <c r="G554" s="1" t="s">
        <v>6</v>
      </c>
      <c r="H554" s="1"/>
    </row>
    <row r="555" spans="2:8" ht="13.5" thickBot="1">
      <c r="B555" s="1"/>
      <c r="C555" s="1"/>
      <c r="D555" s="1"/>
      <c r="E555" s="1"/>
      <c r="F555" s="1"/>
      <c r="G555" s="1"/>
      <c r="H555" s="1"/>
    </row>
    <row r="556" spans="2:8" ht="12.75">
      <c r="B556" s="2" t="s">
        <v>7</v>
      </c>
      <c r="C556" s="2" t="s">
        <v>8</v>
      </c>
      <c r="D556" s="2" t="s">
        <v>9</v>
      </c>
      <c r="E556" s="2" t="s">
        <v>10</v>
      </c>
      <c r="F556" s="2" t="s">
        <v>11</v>
      </c>
      <c r="G556" s="2" t="s">
        <v>12</v>
      </c>
      <c r="H556" s="2" t="s">
        <v>13</v>
      </c>
    </row>
    <row r="557" spans="2:8" ht="15" thickBot="1">
      <c r="B557" s="3" t="s">
        <v>14</v>
      </c>
      <c r="C557" s="3"/>
      <c r="D557" s="3" t="s">
        <v>15</v>
      </c>
      <c r="E557" s="3"/>
      <c r="F557" s="3"/>
      <c r="G557" s="3"/>
      <c r="H557" s="3" t="s">
        <v>16</v>
      </c>
    </row>
    <row r="558" spans="2:8" ht="3" customHeight="1" thickBot="1">
      <c r="B558" s="4"/>
      <c r="C558" s="5"/>
      <c r="D558" s="5"/>
      <c r="E558" s="5"/>
      <c r="F558" s="5"/>
      <c r="G558" s="5"/>
      <c r="H558" s="6"/>
    </row>
    <row r="559" spans="2:8" ht="13.5" thickBot="1">
      <c r="B559" s="4" t="s">
        <v>186</v>
      </c>
      <c r="C559" s="5"/>
      <c r="D559" s="5"/>
      <c r="E559" s="5"/>
      <c r="F559" s="5"/>
      <c r="G559" s="5"/>
      <c r="H559" s="6"/>
    </row>
    <row r="560" spans="2:8" ht="12.75">
      <c r="B560" s="23" t="s">
        <v>188</v>
      </c>
      <c r="C560" s="24" t="s">
        <v>18</v>
      </c>
      <c r="D560" s="25">
        <v>81</v>
      </c>
      <c r="E560" s="26" t="s">
        <v>503</v>
      </c>
      <c r="F560" s="24" t="s">
        <v>495</v>
      </c>
      <c r="G560" s="24" t="s">
        <v>368</v>
      </c>
      <c r="H560" s="33" t="s">
        <v>330</v>
      </c>
    </row>
    <row r="561" spans="2:8" ht="12.75">
      <c r="B561" s="77" t="s">
        <v>188</v>
      </c>
      <c r="C561" s="20" t="s">
        <v>18</v>
      </c>
      <c r="D561" s="22">
        <v>659</v>
      </c>
      <c r="E561" s="21" t="s">
        <v>497</v>
      </c>
      <c r="F561" s="20" t="s">
        <v>495</v>
      </c>
      <c r="G561" s="20" t="s">
        <v>368</v>
      </c>
      <c r="H561" s="167" t="s">
        <v>333</v>
      </c>
    </row>
    <row r="562" spans="2:8" ht="12.75">
      <c r="B562" s="69" t="s">
        <v>188</v>
      </c>
      <c r="C562" s="51" t="s">
        <v>18</v>
      </c>
      <c r="D562" s="50">
        <v>1617</v>
      </c>
      <c r="E562" s="49" t="s">
        <v>497</v>
      </c>
      <c r="F562" s="79" t="s">
        <v>495</v>
      </c>
      <c r="G562" s="79" t="s">
        <v>368</v>
      </c>
      <c r="H562" s="174" t="s">
        <v>333</v>
      </c>
    </row>
    <row r="563" spans="2:8" ht="3" customHeight="1">
      <c r="B563" s="53"/>
      <c r="C563" s="38"/>
      <c r="D563" s="37"/>
      <c r="E563" s="38"/>
      <c r="F563" s="38"/>
      <c r="G563" s="38"/>
      <c r="H563" s="39"/>
    </row>
    <row r="564" spans="2:8" ht="15" thickBot="1">
      <c r="B564" s="64" t="s">
        <v>157</v>
      </c>
      <c r="C564" s="65"/>
      <c r="D564" s="66">
        <f>SUM(D562)</f>
        <v>1617</v>
      </c>
      <c r="E564" s="555" t="s">
        <v>834</v>
      </c>
      <c r="F564" s="556"/>
      <c r="G564" s="556"/>
      <c r="H564" s="557"/>
    </row>
    <row r="565" spans="2:8" ht="3" customHeight="1">
      <c r="B565" s="54"/>
      <c r="C565" s="55"/>
      <c r="D565" s="56"/>
      <c r="E565" s="57"/>
      <c r="F565" s="57"/>
      <c r="G565" s="57"/>
      <c r="H565" s="58"/>
    </row>
    <row r="566" spans="2:8" ht="12.75">
      <c r="B566" s="59" t="s">
        <v>158</v>
      </c>
      <c r="C566" s="60"/>
      <c r="D566" s="61">
        <f>D560+D561</f>
        <v>740</v>
      </c>
      <c r="E566" s="62"/>
      <c r="F566" s="62"/>
      <c r="G566" s="62"/>
      <c r="H566" s="63"/>
    </row>
    <row r="567" spans="2:8" ht="3" customHeight="1">
      <c r="B567" s="35"/>
      <c r="C567" s="36"/>
      <c r="D567" s="37"/>
      <c r="E567" s="38"/>
      <c r="F567" s="38"/>
      <c r="G567" s="38"/>
      <c r="H567" s="39"/>
    </row>
    <row r="568" spans="2:8" ht="13.5" thickBot="1">
      <c r="B568" s="40" t="s">
        <v>190</v>
      </c>
      <c r="C568" s="41"/>
      <c r="D568" s="42">
        <f>D566+D564</f>
        <v>2357</v>
      </c>
      <c r="E568" s="41"/>
      <c r="F568" s="41"/>
      <c r="G568" s="41"/>
      <c r="H568" s="43"/>
    </row>
    <row r="569" spans="2:8" ht="13.5" thickBot="1">
      <c r="B569" s="4" t="s">
        <v>189</v>
      </c>
      <c r="C569" s="5"/>
      <c r="D569" s="5"/>
      <c r="E569" s="5"/>
      <c r="F569" s="5"/>
      <c r="G569" s="5"/>
      <c r="H569" s="6"/>
    </row>
    <row r="570" spans="2:8" ht="12.75">
      <c r="B570" s="23" t="s">
        <v>192</v>
      </c>
      <c r="C570" s="24" t="s">
        <v>18</v>
      </c>
      <c r="D570" s="25">
        <v>4943</v>
      </c>
      <c r="E570" s="26" t="s">
        <v>387</v>
      </c>
      <c r="F570" s="24" t="s">
        <v>495</v>
      </c>
      <c r="G570" s="24" t="s">
        <v>369</v>
      </c>
      <c r="H570" s="33" t="s">
        <v>329</v>
      </c>
    </row>
    <row r="571" spans="2:8" ht="12.75">
      <c r="B571" s="17" t="s">
        <v>193</v>
      </c>
      <c r="C571" s="10" t="s">
        <v>18</v>
      </c>
      <c r="D571" s="11">
        <v>149</v>
      </c>
      <c r="E571" s="16" t="s">
        <v>387</v>
      </c>
      <c r="F571" s="10" t="s">
        <v>496</v>
      </c>
      <c r="G571" s="20" t="s">
        <v>369</v>
      </c>
      <c r="H571" s="167" t="s">
        <v>329</v>
      </c>
    </row>
    <row r="572" spans="2:8" ht="12.75">
      <c r="B572" s="17" t="s">
        <v>194</v>
      </c>
      <c r="C572" s="10" t="s">
        <v>18</v>
      </c>
      <c r="D572" s="11">
        <v>3</v>
      </c>
      <c r="E572" s="16" t="s">
        <v>387</v>
      </c>
      <c r="F572" s="10" t="s">
        <v>495</v>
      </c>
      <c r="G572" s="20" t="s">
        <v>369</v>
      </c>
      <c r="H572" s="167" t="s">
        <v>329</v>
      </c>
    </row>
    <row r="573" spans="2:8" ht="12.75">
      <c r="B573" s="69" t="s">
        <v>193</v>
      </c>
      <c r="C573" s="51" t="s">
        <v>18</v>
      </c>
      <c r="D573" s="50">
        <v>243</v>
      </c>
      <c r="E573" s="49" t="s">
        <v>387</v>
      </c>
      <c r="F573" s="51" t="s">
        <v>516</v>
      </c>
      <c r="G573" s="79" t="s">
        <v>369</v>
      </c>
      <c r="H573" s="174" t="s">
        <v>329</v>
      </c>
    </row>
    <row r="574" spans="2:8" ht="12.75">
      <c r="B574" s="69" t="s">
        <v>192</v>
      </c>
      <c r="C574" s="51" t="s">
        <v>18</v>
      </c>
      <c r="D574" s="50">
        <v>2339</v>
      </c>
      <c r="E574" s="49" t="s">
        <v>387</v>
      </c>
      <c r="F574" s="51" t="s">
        <v>495</v>
      </c>
      <c r="G574" s="79" t="s">
        <v>369</v>
      </c>
      <c r="H574" s="174" t="s">
        <v>329</v>
      </c>
    </row>
    <row r="575" spans="2:8" ht="3" customHeight="1">
      <c r="B575" s="53"/>
      <c r="C575" s="38"/>
      <c r="D575" s="37"/>
      <c r="E575" s="38"/>
      <c r="F575" s="38"/>
      <c r="G575" s="38"/>
      <c r="H575" s="39"/>
    </row>
    <row r="576" spans="2:8" ht="15" thickBot="1">
      <c r="B576" s="64" t="s">
        <v>157</v>
      </c>
      <c r="C576" s="65"/>
      <c r="D576" s="66">
        <f>SUM(D573:D574)</f>
        <v>2582</v>
      </c>
      <c r="E576" s="555" t="s">
        <v>826</v>
      </c>
      <c r="F576" s="556"/>
      <c r="G576" s="556"/>
      <c r="H576" s="557"/>
    </row>
    <row r="577" spans="2:8" ht="3" customHeight="1">
      <c r="B577" s="54"/>
      <c r="C577" s="55"/>
      <c r="D577" s="56"/>
      <c r="E577" s="57"/>
      <c r="F577" s="57"/>
      <c r="G577" s="57"/>
      <c r="H577" s="58"/>
    </row>
    <row r="578" spans="2:8" ht="12.75">
      <c r="B578" s="59" t="s">
        <v>158</v>
      </c>
      <c r="C578" s="60"/>
      <c r="D578" s="61">
        <f>SUM(D570:D572)</f>
        <v>5095</v>
      </c>
      <c r="E578" s="62"/>
      <c r="F578" s="62"/>
      <c r="G578" s="62"/>
      <c r="H578" s="63"/>
    </row>
    <row r="579" spans="2:8" ht="3" customHeight="1">
      <c r="B579" s="35"/>
      <c r="C579" s="36"/>
      <c r="D579" s="37"/>
      <c r="E579" s="38"/>
      <c r="F579" s="38"/>
      <c r="G579" s="38"/>
      <c r="H579" s="39"/>
    </row>
    <row r="580" spans="2:8" ht="13.5" thickBot="1">
      <c r="B580" s="40" t="s">
        <v>191</v>
      </c>
      <c r="C580" s="41"/>
      <c r="D580" s="42">
        <f>SUM(D576+D578)</f>
        <v>7677</v>
      </c>
      <c r="E580" s="41"/>
      <c r="F580" s="41"/>
      <c r="G580" s="41"/>
      <c r="H580" s="43"/>
    </row>
    <row r="581" spans="2:8" ht="13.5" thickBot="1">
      <c r="B581" s="4" t="s">
        <v>195</v>
      </c>
      <c r="C581" s="5"/>
      <c r="D581" s="5"/>
      <c r="E581" s="5"/>
      <c r="F581" s="5"/>
      <c r="G581" s="5"/>
      <c r="H581" s="6"/>
    </row>
    <row r="582" spans="2:8" ht="12.75">
      <c r="B582" s="23" t="s">
        <v>196</v>
      </c>
      <c r="C582" s="24" t="s">
        <v>123</v>
      </c>
      <c r="D582" s="25">
        <v>1765</v>
      </c>
      <c r="E582" s="26"/>
      <c r="F582" s="24" t="s">
        <v>495</v>
      </c>
      <c r="G582" s="24" t="s">
        <v>368</v>
      </c>
      <c r="H582" s="27"/>
    </row>
    <row r="583" spans="2:8" ht="12.75">
      <c r="B583" s="69" t="s">
        <v>197</v>
      </c>
      <c r="C583" s="51" t="s">
        <v>123</v>
      </c>
      <c r="D583" s="50">
        <v>730</v>
      </c>
      <c r="E583" s="49"/>
      <c r="F583" s="51" t="s">
        <v>495</v>
      </c>
      <c r="G583" s="79" t="s">
        <v>368</v>
      </c>
      <c r="H583" s="80"/>
    </row>
    <row r="584" spans="2:8" ht="12.75">
      <c r="B584" s="69" t="s">
        <v>196</v>
      </c>
      <c r="C584" s="51" t="s">
        <v>123</v>
      </c>
      <c r="D584" s="50">
        <v>635</v>
      </c>
      <c r="E584" s="49"/>
      <c r="F584" s="51" t="s">
        <v>495</v>
      </c>
      <c r="G584" s="79" t="s">
        <v>368</v>
      </c>
      <c r="H584" s="80"/>
    </row>
    <row r="585" spans="2:8" ht="3" customHeight="1">
      <c r="B585" s="53"/>
      <c r="C585" s="38"/>
      <c r="D585" s="37"/>
      <c r="E585" s="38"/>
      <c r="F585" s="38"/>
      <c r="G585" s="38"/>
      <c r="H585" s="39"/>
    </row>
    <row r="586" spans="2:8" ht="12.75">
      <c r="B586" s="64" t="s">
        <v>157</v>
      </c>
      <c r="C586" s="65"/>
      <c r="D586" s="66">
        <f>SUM(D583:D584)</f>
        <v>1365</v>
      </c>
      <c r="E586" s="67"/>
      <c r="F586" s="67"/>
      <c r="G586" s="67"/>
      <c r="H586" s="68"/>
    </row>
    <row r="587" spans="2:8" ht="3" customHeight="1">
      <c r="B587" s="54"/>
      <c r="C587" s="55"/>
      <c r="D587" s="56"/>
      <c r="E587" s="57"/>
      <c r="F587" s="57"/>
      <c r="G587" s="57"/>
      <c r="H587" s="58"/>
    </row>
    <row r="588" spans="2:8" ht="12.75">
      <c r="B588" s="59" t="s">
        <v>158</v>
      </c>
      <c r="C588" s="60"/>
      <c r="D588" s="61">
        <f>SUM(D582)</f>
        <v>1765</v>
      </c>
      <c r="E588" s="62"/>
      <c r="F588" s="62"/>
      <c r="G588" s="62"/>
      <c r="H588" s="63"/>
    </row>
    <row r="589" spans="2:8" ht="3" customHeight="1">
      <c r="B589" s="35"/>
      <c r="C589" s="36"/>
      <c r="D589" s="37"/>
      <c r="E589" s="38"/>
      <c r="F589" s="38"/>
      <c r="G589" s="38"/>
      <c r="H589" s="39"/>
    </row>
    <row r="590" spans="2:8" ht="13.5" thickBot="1">
      <c r="B590" s="40" t="s">
        <v>198</v>
      </c>
      <c r="C590" s="41"/>
      <c r="D590" s="42">
        <f>SUM(D586+D588)</f>
        <v>3130</v>
      </c>
      <c r="E590" s="41"/>
      <c r="F590" s="41"/>
      <c r="G590" s="41"/>
      <c r="H590" s="43"/>
    </row>
    <row r="591" spans="2:8" ht="13.5" thickBot="1">
      <c r="B591" s="4" t="s">
        <v>199</v>
      </c>
      <c r="C591" s="5"/>
      <c r="D591" s="5"/>
      <c r="E591" s="5"/>
      <c r="F591" s="5"/>
      <c r="G591" s="5"/>
      <c r="H591" s="6"/>
    </row>
    <row r="592" spans="2:8" ht="12.75">
      <c r="B592" s="23" t="s">
        <v>201</v>
      </c>
      <c r="C592" s="24" t="s">
        <v>155</v>
      </c>
      <c r="D592" s="25">
        <v>1566</v>
      </c>
      <c r="E592" s="26" t="s">
        <v>387</v>
      </c>
      <c r="F592" s="24" t="s">
        <v>495</v>
      </c>
      <c r="G592" s="24" t="s">
        <v>368</v>
      </c>
      <c r="H592" s="33" t="s">
        <v>329</v>
      </c>
    </row>
    <row r="593" spans="2:8" ht="12.75">
      <c r="B593" s="17" t="s">
        <v>209</v>
      </c>
      <c r="C593" s="10" t="s">
        <v>18</v>
      </c>
      <c r="D593" s="11">
        <v>125</v>
      </c>
      <c r="E593" s="16" t="s">
        <v>387</v>
      </c>
      <c r="F593" s="20" t="s">
        <v>495</v>
      </c>
      <c r="G593" s="20" t="s">
        <v>368</v>
      </c>
      <c r="H593" s="167" t="s">
        <v>329</v>
      </c>
    </row>
    <row r="594" spans="2:10" ht="12.75">
      <c r="B594" s="17" t="s">
        <v>210</v>
      </c>
      <c r="C594" s="10" t="s">
        <v>18</v>
      </c>
      <c r="D594" s="11">
        <v>694</v>
      </c>
      <c r="E594" s="16" t="s">
        <v>387</v>
      </c>
      <c r="F594" s="20" t="s">
        <v>494</v>
      </c>
      <c r="G594" s="20" t="s">
        <v>368</v>
      </c>
      <c r="H594" s="167" t="s">
        <v>329</v>
      </c>
      <c r="J594" s="48"/>
    </row>
    <row r="595" spans="2:8" ht="12.75">
      <c r="B595" s="17" t="s">
        <v>211</v>
      </c>
      <c r="C595" s="10" t="s">
        <v>18</v>
      </c>
      <c r="D595" s="11">
        <v>1425</v>
      </c>
      <c r="E595" s="16" t="s">
        <v>387</v>
      </c>
      <c r="F595" s="31" t="s">
        <v>496</v>
      </c>
      <c r="G595" s="20" t="s">
        <v>368</v>
      </c>
      <c r="H595" s="167" t="s">
        <v>329</v>
      </c>
    </row>
    <row r="596" spans="2:8" ht="12.75">
      <c r="B596" s="17" t="s">
        <v>202</v>
      </c>
      <c r="C596" s="10" t="s">
        <v>123</v>
      </c>
      <c r="D596" s="11">
        <v>340</v>
      </c>
      <c r="E596" s="16"/>
      <c r="F596" s="10" t="s">
        <v>494</v>
      </c>
      <c r="G596" s="20" t="s">
        <v>369</v>
      </c>
      <c r="H596" s="78"/>
    </row>
    <row r="597" spans="2:8" ht="12.75">
      <c r="B597" s="17" t="s">
        <v>203</v>
      </c>
      <c r="C597" s="10" t="s">
        <v>123</v>
      </c>
      <c r="D597" s="11">
        <v>7055</v>
      </c>
      <c r="E597" s="16"/>
      <c r="F597" s="10" t="s">
        <v>495</v>
      </c>
      <c r="G597" s="20" t="s">
        <v>368</v>
      </c>
      <c r="H597" s="78"/>
    </row>
    <row r="598" spans="2:8" ht="12.75">
      <c r="B598" s="17">
        <v>157</v>
      </c>
      <c r="C598" s="10" t="s">
        <v>123</v>
      </c>
      <c r="D598" s="11">
        <v>189</v>
      </c>
      <c r="E598" s="16"/>
      <c r="F598" s="10" t="s">
        <v>495</v>
      </c>
      <c r="G598" s="20" t="s">
        <v>368</v>
      </c>
      <c r="H598" s="78"/>
    </row>
    <row r="599" spans="2:8" ht="12.75">
      <c r="B599" s="17">
        <v>156</v>
      </c>
      <c r="C599" s="10" t="s">
        <v>123</v>
      </c>
      <c r="D599" s="11">
        <v>53</v>
      </c>
      <c r="E599" s="16"/>
      <c r="F599" s="10" t="s">
        <v>494</v>
      </c>
      <c r="G599" s="20" t="s">
        <v>368</v>
      </c>
      <c r="H599" s="78"/>
    </row>
    <row r="600" spans="2:8" ht="12.75">
      <c r="B600" s="17" t="s">
        <v>204</v>
      </c>
      <c r="C600" s="10" t="s">
        <v>123</v>
      </c>
      <c r="D600" s="11">
        <v>192</v>
      </c>
      <c r="E600" s="16"/>
      <c r="F600" s="10" t="s">
        <v>496</v>
      </c>
      <c r="G600" s="20" t="s">
        <v>368</v>
      </c>
      <c r="H600" s="78"/>
    </row>
    <row r="601" spans="2:8" ht="12.75">
      <c r="B601" s="17" t="s">
        <v>205</v>
      </c>
      <c r="C601" s="10" t="s">
        <v>123</v>
      </c>
      <c r="D601" s="11">
        <v>591</v>
      </c>
      <c r="E601" s="16"/>
      <c r="F601" s="10" t="s">
        <v>496</v>
      </c>
      <c r="G601" s="20" t="s">
        <v>368</v>
      </c>
      <c r="H601" s="78"/>
    </row>
    <row r="602" spans="2:8" ht="12.75">
      <c r="B602" s="17" t="s">
        <v>207</v>
      </c>
      <c r="C602" s="10" t="s">
        <v>123</v>
      </c>
      <c r="D602" s="11">
        <v>135</v>
      </c>
      <c r="E602" s="16"/>
      <c r="F602" s="10" t="s">
        <v>516</v>
      </c>
      <c r="G602" s="20" t="s">
        <v>368</v>
      </c>
      <c r="H602" s="78"/>
    </row>
    <row r="603" spans="2:8" ht="12.75">
      <c r="B603" s="17" t="s">
        <v>206</v>
      </c>
      <c r="C603" s="10" t="s">
        <v>123</v>
      </c>
      <c r="D603" s="11">
        <v>412</v>
      </c>
      <c r="E603" s="16"/>
      <c r="F603" s="10" t="s">
        <v>496</v>
      </c>
      <c r="G603" s="20" t="s">
        <v>368</v>
      </c>
      <c r="H603" s="78"/>
    </row>
    <row r="604" spans="2:8" ht="12.75">
      <c r="B604" s="17" t="s">
        <v>208</v>
      </c>
      <c r="C604" s="10" t="s">
        <v>123</v>
      </c>
      <c r="D604" s="11">
        <v>598</v>
      </c>
      <c r="E604" s="16"/>
      <c r="F604" s="10" t="s">
        <v>494</v>
      </c>
      <c r="G604" s="20" t="s">
        <v>368</v>
      </c>
      <c r="H604" s="78"/>
    </row>
    <row r="605" spans="2:8" ht="12.75">
      <c r="B605" s="17">
        <v>1283</v>
      </c>
      <c r="C605" s="10" t="s">
        <v>123</v>
      </c>
      <c r="D605" s="11">
        <v>1423</v>
      </c>
      <c r="E605" s="16"/>
      <c r="F605" s="10" t="s">
        <v>495</v>
      </c>
      <c r="G605" s="20" t="s">
        <v>368</v>
      </c>
      <c r="H605" s="78"/>
    </row>
    <row r="606" spans="2:8" ht="3" customHeight="1">
      <c r="B606" s="35"/>
      <c r="C606" s="36"/>
      <c r="D606" s="37"/>
      <c r="E606" s="38"/>
      <c r="F606" s="38"/>
      <c r="G606" s="38"/>
      <c r="H606" s="39"/>
    </row>
    <row r="607" spans="2:8" ht="13.5" thickBot="1">
      <c r="B607" s="40" t="s">
        <v>200</v>
      </c>
      <c r="C607" s="41"/>
      <c r="D607" s="42">
        <f>SUM(D592:D606)</f>
        <v>14798</v>
      </c>
      <c r="E607" s="41"/>
      <c r="F607" s="41"/>
      <c r="G607" s="41"/>
      <c r="H607" s="43"/>
    </row>
    <row r="609" ht="12.75">
      <c r="A609" s="245" t="s">
        <v>764</v>
      </c>
    </row>
    <row r="610" ht="12.75">
      <c r="A610" s="245"/>
    </row>
    <row r="611" ht="12.75">
      <c r="A611" s="245"/>
    </row>
    <row r="612" ht="12.75">
      <c r="A612" s="245"/>
    </row>
    <row r="613" ht="12.75">
      <c r="A613" s="245"/>
    </row>
    <row r="614" spans="2:8" ht="12.75">
      <c r="B614" s="522" t="s">
        <v>0</v>
      </c>
      <c r="C614" s="522"/>
      <c r="D614" s="522"/>
      <c r="E614" s="522"/>
      <c r="F614" s="522"/>
      <c r="G614" s="522"/>
      <c r="H614" s="522"/>
    </row>
    <row r="615" spans="2:8" ht="12.75">
      <c r="B615" s="1"/>
      <c r="C615" s="1"/>
      <c r="D615" s="1"/>
      <c r="E615" s="1"/>
      <c r="F615" s="1"/>
      <c r="G615" s="1"/>
      <c r="H615" s="1"/>
    </row>
    <row r="616" spans="2:8" ht="12.75">
      <c r="B616" s="522" t="s">
        <v>1</v>
      </c>
      <c r="C616" s="522"/>
      <c r="D616" s="522"/>
      <c r="E616" s="522"/>
      <c r="F616" s="522"/>
      <c r="G616" s="522"/>
      <c r="H616" s="522"/>
    </row>
    <row r="617" spans="2:8" ht="12.75">
      <c r="B617" s="1"/>
      <c r="C617" s="1"/>
      <c r="D617" s="1"/>
      <c r="E617" s="1"/>
      <c r="F617" s="1"/>
      <c r="G617" s="1" t="s">
        <v>2</v>
      </c>
      <c r="H617" s="1"/>
    </row>
    <row r="618" spans="2:8" ht="12.75">
      <c r="B618" s="1" t="s">
        <v>3</v>
      </c>
      <c r="C618" s="1"/>
      <c r="D618" s="1"/>
      <c r="E618" s="1"/>
      <c r="F618" s="1"/>
      <c r="G618" s="1" t="s">
        <v>137</v>
      </c>
      <c r="H618" s="1"/>
    </row>
    <row r="619" spans="2:8" ht="12.75">
      <c r="B619" s="1" t="s">
        <v>249</v>
      </c>
      <c r="C619" s="1"/>
      <c r="D619" s="1"/>
      <c r="E619" s="1"/>
      <c r="F619" s="1"/>
      <c r="G619" s="1" t="s">
        <v>21</v>
      </c>
      <c r="H619" s="1"/>
    </row>
    <row r="620" spans="2:8" ht="12.75">
      <c r="B620" s="1" t="s">
        <v>5</v>
      </c>
      <c r="C620" s="1"/>
      <c r="D620" s="1"/>
      <c r="E620" s="1"/>
      <c r="F620" s="1"/>
      <c r="G620" s="1" t="s">
        <v>6</v>
      </c>
      <c r="H620" s="1"/>
    </row>
    <row r="621" spans="2:8" ht="13.5" thickBot="1">
      <c r="B621" s="1"/>
      <c r="C621" s="1"/>
      <c r="D621" s="1"/>
      <c r="E621" s="1"/>
      <c r="F621" s="1"/>
      <c r="G621" s="1"/>
      <c r="H621" s="1"/>
    </row>
    <row r="622" spans="2:8" ht="12.75">
      <c r="B622" s="2" t="s">
        <v>7</v>
      </c>
      <c r="C622" s="2" t="s">
        <v>8</v>
      </c>
      <c r="D622" s="2" t="s">
        <v>9</v>
      </c>
      <c r="E622" s="2" t="s">
        <v>10</v>
      </c>
      <c r="F622" s="2" t="s">
        <v>11</v>
      </c>
      <c r="G622" s="2" t="s">
        <v>12</v>
      </c>
      <c r="H622" s="2" t="s">
        <v>13</v>
      </c>
    </row>
    <row r="623" spans="2:8" ht="15" thickBot="1">
      <c r="B623" s="3" t="s">
        <v>14</v>
      </c>
      <c r="C623" s="3"/>
      <c r="D623" s="3" t="s">
        <v>15</v>
      </c>
      <c r="E623" s="3"/>
      <c r="F623" s="3"/>
      <c r="G623" s="3"/>
      <c r="H623" s="3" t="s">
        <v>16</v>
      </c>
    </row>
    <row r="624" spans="2:8" ht="3" customHeight="1" thickBot="1">
      <c r="B624" s="4"/>
      <c r="C624" s="5"/>
      <c r="D624" s="5"/>
      <c r="E624" s="5"/>
      <c r="F624" s="5"/>
      <c r="G624" s="5"/>
      <c r="H624" s="6"/>
    </row>
    <row r="625" spans="2:8" ht="13.5" thickBot="1">
      <c r="B625" s="4" t="s">
        <v>214</v>
      </c>
      <c r="C625" s="5"/>
      <c r="D625" s="5"/>
      <c r="E625" s="5"/>
      <c r="F625" s="5"/>
      <c r="G625" s="5"/>
      <c r="H625" s="6"/>
    </row>
    <row r="626" spans="2:8" ht="12.75">
      <c r="B626" s="23" t="s">
        <v>216</v>
      </c>
      <c r="C626" s="24" t="s">
        <v>19</v>
      </c>
      <c r="D626" s="25">
        <v>279</v>
      </c>
      <c r="E626" s="26" t="s">
        <v>513</v>
      </c>
      <c r="F626" s="24" t="s">
        <v>495</v>
      </c>
      <c r="G626" s="24" t="s">
        <v>369</v>
      </c>
      <c r="H626" s="33" t="s">
        <v>332</v>
      </c>
    </row>
    <row r="627" spans="2:8" ht="12.75">
      <c r="B627" s="17" t="s">
        <v>184</v>
      </c>
      <c r="C627" s="10" t="s">
        <v>19</v>
      </c>
      <c r="D627" s="11">
        <v>143</v>
      </c>
      <c r="E627" s="16" t="s">
        <v>513</v>
      </c>
      <c r="F627" s="10" t="s">
        <v>495</v>
      </c>
      <c r="G627" s="20" t="s">
        <v>369</v>
      </c>
      <c r="H627" s="167" t="s">
        <v>332</v>
      </c>
    </row>
    <row r="628" spans="2:8" ht="12.75">
      <c r="B628" s="17" t="s">
        <v>170</v>
      </c>
      <c r="C628" s="10" t="s">
        <v>19</v>
      </c>
      <c r="D628" s="11">
        <v>3216</v>
      </c>
      <c r="E628" s="16" t="s">
        <v>513</v>
      </c>
      <c r="F628" s="10" t="s">
        <v>494</v>
      </c>
      <c r="G628" s="20" t="s">
        <v>369</v>
      </c>
      <c r="H628" s="167" t="s">
        <v>332</v>
      </c>
    </row>
    <row r="629" spans="2:8" ht="3" customHeight="1">
      <c r="B629" s="35"/>
      <c r="C629" s="36"/>
      <c r="D629" s="37"/>
      <c r="E629" s="38"/>
      <c r="F629" s="38"/>
      <c r="G629" s="38"/>
      <c r="H629" s="39"/>
    </row>
    <row r="630" spans="2:8" ht="13.5" thickBot="1">
      <c r="B630" s="40" t="s">
        <v>215</v>
      </c>
      <c r="C630" s="41"/>
      <c r="D630" s="42">
        <f>SUM(D626:D629)</f>
        <v>3638</v>
      </c>
      <c r="E630" s="41"/>
      <c r="F630" s="41"/>
      <c r="G630" s="41"/>
      <c r="H630" s="43"/>
    </row>
    <row r="631" spans="2:8" ht="13.5" thickBot="1">
      <c r="B631" s="4" t="s">
        <v>217</v>
      </c>
      <c r="C631" s="5"/>
      <c r="D631" s="5"/>
      <c r="E631" s="5"/>
      <c r="F631" s="5"/>
      <c r="G631" s="5"/>
      <c r="H631" s="6"/>
    </row>
    <row r="632" spans="2:8" ht="12.75">
      <c r="B632" s="23" t="s">
        <v>219</v>
      </c>
      <c r="C632" s="24" t="s">
        <v>18</v>
      </c>
      <c r="D632" s="25">
        <v>63</v>
      </c>
      <c r="E632" s="26" t="s">
        <v>513</v>
      </c>
      <c r="F632" s="24" t="s">
        <v>495</v>
      </c>
      <c r="G632" s="24" t="s">
        <v>369</v>
      </c>
      <c r="H632" s="33" t="s">
        <v>332</v>
      </c>
    </row>
    <row r="633" spans="2:8" ht="12.75">
      <c r="B633" s="17" t="s">
        <v>220</v>
      </c>
      <c r="C633" s="10" t="s">
        <v>18</v>
      </c>
      <c r="D633" s="11">
        <v>314</v>
      </c>
      <c r="E633" s="16" t="s">
        <v>513</v>
      </c>
      <c r="F633" s="10" t="s">
        <v>495</v>
      </c>
      <c r="G633" s="20" t="s">
        <v>369</v>
      </c>
      <c r="H633" s="167" t="s">
        <v>332</v>
      </c>
    </row>
    <row r="634" spans="2:8" ht="12.75">
      <c r="B634" s="17" t="s">
        <v>182</v>
      </c>
      <c r="C634" s="10" t="s">
        <v>18</v>
      </c>
      <c r="D634" s="11">
        <v>2258</v>
      </c>
      <c r="E634" s="16" t="s">
        <v>513</v>
      </c>
      <c r="F634" s="10" t="s">
        <v>495</v>
      </c>
      <c r="G634" s="20" t="s">
        <v>369</v>
      </c>
      <c r="H634" s="167" t="s">
        <v>332</v>
      </c>
    </row>
    <row r="635" spans="2:8" ht="12.75">
      <c r="B635" s="17">
        <v>2208</v>
      </c>
      <c r="C635" s="10" t="s">
        <v>18</v>
      </c>
      <c r="D635" s="11">
        <v>715</v>
      </c>
      <c r="E635" s="16" t="s">
        <v>513</v>
      </c>
      <c r="F635" s="31" t="s">
        <v>494</v>
      </c>
      <c r="G635" s="20" t="s">
        <v>369</v>
      </c>
      <c r="H635" s="167" t="s">
        <v>332</v>
      </c>
    </row>
    <row r="636" spans="2:8" ht="3" customHeight="1">
      <c r="B636" s="35"/>
      <c r="C636" s="36"/>
      <c r="D636" s="37"/>
      <c r="E636" s="38"/>
      <c r="F636" s="38"/>
      <c r="G636" s="38"/>
      <c r="H636" s="39"/>
    </row>
    <row r="637" spans="2:8" ht="13.5" thickBot="1">
      <c r="B637" s="40" t="s">
        <v>218</v>
      </c>
      <c r="C637" s="41"/>
      <c r="D637" s="42">
        <f>SUM(D632:D636)</f>
        <v>3350</v>
      </c>
      <c r="E637" s="41"/>
      <c r="F637" s="41"/>
      <c r="G637" s="41"/>
      <c r="H637" s="43"/>
    </row>
    <row r="638" spans="2:8" ht="12.75">
      <c r="B638" s="82"/>
      <c r="C638" s="82"/>
      <c r="D638" s="82"/>
      <c r="E638" s="82"/>
      <c r="F638" s="82"/>
      <c r="G638" s="82"/>
      <c r="H638" s="82"/>
    </row>
    <row r="639" spans="2:8" ht="12.75">
      <c r="B639" s="44"/>
      <c r="C639" s="45"/>
      <c r="D639" s="75"/>
      <c r="E639" s="44"/>
      <c r="F639" s="45"/>
      <c r="G639" s="45"/>
      <c r="H639" s="76"/>
    </row>
    <row r="640" spans="2:8" ht="12.75">
      <c r="B640" s="44"/>
      <c r="C640" s="45"/>
      <c r="D640" s="75"/>
      <c r="E640" s="44"/>
      <c r="F640" s="45"/>
      <c r="G640" s="45"/>
      <c r="H640" s="76"/>
    </row>
    <row r="641" spans="2:8" ht="12.75">
      <c r="B641" s="44"/>
      <c r="C641" s="45"/>
      <c r="D641" s="75"/>
      <c r="E641" s="44"/>
      <c r="F641" s="45"/>
      <c r="G641" s="45"/>
      <c r="H641" s="76"/>
    </row>
    <row r="642" spans="2:8" ht="12.75">
      <c r="B642" s="44"/>
      <c r="C642" s="45"/>
      <c r="D642" s="75"/>
      <c r="E642" s="44"/>
      <c r="F642" s="45"/>
      <c r="G642" s="45"/>
      <c r="H642" s="76"/>
    </row>
    <row r="643" spans="2:8" ht="12.75">
      <c r="B643" s="44"/>
      <c r="C643" s="45"/>
      <c r="D643" s="75"/>
      <c r="E643" s="44"/>
      <c r="F643" s="45"/>
      <c r="G643" s="45"/>
      <c r="H643" s="76"/>
    </row>
    <row r="644" spans="2:8" ht="12.75">
      <c r="B644" s="44"/>
      <c r="C644" s="45"/>
      <c r="D644" s="75"/>
      <c r="E644" s="44"/>
      <c r="F644" s="45"/>
      <c r="G644" s="45"/>
      <c r="H644" s="76"/>
    </row>
    <row r="645" spans="2:8" ht="12.75">
      <c r="B645" s="44"/>
      <c r="C645" s="45"/>
      <c r="D645" s="75"/>
      <c r="E645" s="44"/>
      <c r="F645" s="45"/>
      <c r="G645" s="45"/>
      <c r="H645" s="76"/>
    </row>
    <row r="646" spans="2:8" ht="12.75">
      <c r="B646" s="44"/>
      <c r="C646" s="45"/>
      <c r="D646" s="75"/>
      <c r="E646" s="44"/>
      <c r="F646" s="45"/>
      <c r="G646" s="45"/>
      <c r="H646" s="76"/>
    </row>
    <row r="647" spans="2:8" ht="12.75">
      <c r="B647" s="44"/>
      <c r="C647" s="45"/>
      <c r="D647" s="75"/>
      <c r="E647" s="44"/>
      <c r="F647" s="45"/>
      <c r="G647" s="45"/>
      <c r="H647" s="76"/>
    </row>
    <row r="648" spans="2:8" ht="12.75">
      <c r="B648" s="44"/>
      <c r="C648" s="45"/>
      <c r="D648" s="75"/>
      <c r="E648" s="44"/>
      <c r="F648" s="45"/>
      <c r="G648" s="45"/>
      <c r="H648" s="76"/>
    </row>
    <row r="649" spans="2:8" ht="12.75">
      <c r="B649" s="44"/>
      <c r="C649" s="45"/>
      <c r="D649" s="75"/>
      <c r="E649" s="44"/>
      <c r="F649" s="45"/>
      <c r="G649" s="45"/>
      <c r="H649" s="76"/>
    </row>
    <row r="650" spans="2:8" ht="12.75">
      <c r="B650" s="44"/>
      <c r="C650" s="45"/>
      <c r="D650" s="75"/>
      <c r="E650" s="44"/>
      <c r="F650" s="45"/>
      <c r="G650" s="45"/>
      <c r="H650" s="76"/>
    </row>
    <row r="651" spans="2:8" ht="12.75">
      <c r="B651" s="44"/>
      <c r="C651" s="45"/>
      <c r="D651" s="75"/>
      <c r="E651" s="44"/>
      <c r="F651" s="45"/>
      <c r="G651" s="45"/>
      <c r="H651" s="76"/>
    </row>
    <row r="652" spans="2:8" ht="12.75">
      <c r="B652" s="44"/>
      <c r="C652" s="45"/>
      <c r="D652" s="75"/>
      <c r="E652" s="44"/>
      <c r="F652" s="45"/>
      <c r="G652" s="45"/>
      <c r="H652" s="76"/>
    </row>
    <row r="653" spans="2:8" ht="12.75">
      <c r="B653" s="44"/>
      <c r="C653" s="45"/>
      <c r="D653" s="75"/>
      <c r="E653" s="44"/>
      <c r="F653" s="45"/>
      <c r="G653" s="45"/>
      <c r="H653" s="76"/>
    </row>
    <row r="654" spans="2:8" ht="12.75">
      <c r="B654" s="44"/>
      <c r="C654" s="45"/>
      <c r="D654" s="75"/>
      <c r="E654" s="44"/>
      <c r="F654" s="45"/>
      <c r="G654" s="45"/>
      <c r="H654" s="76"/>
    </row>
    <row r="655" spans="2:8" ht="12.75">
      <c r="B655" s="44"/>
      <c r="C655" s="45"/>
      <c r="D655" s="75"/>
      <c r="E655" s="44"/>
      <c r="F655" s="45"/>
      <c r="G655" s="45"/>
      <c r="H655" s="76"/>
    </row>
    <row r="656" spans="2:8" ht="12.75">
      <c r="B656" s="44"/>
      <c r="C656" s="45"/>
      <c r="D656" s="75"/>
      <c r="E656" s="44"/>
      <c r="F656" s="45"/>
      <c r="G656" s="45"/>
      <c r="H656" s="76"/>
    </row>
    <row r="657" spans="2:8" ht="12.75">
      <c r="B657" s="44"/>
      <c r="C657" s="45"/>
      <c r="D657" s="75"/>
      <c r="E657" s="44"/>
      <c r="F657" s="45"/>
      <c r="G657" s="45"/>
      <c r="H657" s="76"/>
    </row>
    <row r="658" spans="2:8" ht="12.75">
      <c r="B658" s="44"/>
      <c r="C658" s="45"/>
      <c r="D658" s="75"/>
      <c r="E658" s="44"/>
      <c r="F658" s="45"/>
      <c r="G658" s="45"/>
      <c r="H658" s="76"/>
    </row>
    <row r="659" spans="2:8" ht="12.75">
      <c r="B659" s="44"/>
      <c r="C659" s="45"/>
      <c r="D659" s="75"/>
      <c r="E659" s="44"/>
      <c r="F659" s="45"/>
      <c r="G659" s="45"/>
      <c r="H659" s="76"/>
    </row>
    <row r="660" spans="2:8" ht="12.75">
      <c r="B660" s="44"/>
      <c r="C660" s="45"/>
      <c r="D660" s="75"/>
      <c r="E660" s="44"/>
      <c r="F660" s="45"/>
      <c r="G660" s="45"/>
      <c r="H660" s="76"/>
    </row>
    <row r="661" spans="2:8" ht="12.75">
      <c r="B661" s="44"/>
      <c r="C661" s="45"/>
      <c r="D661" s="75"/>
      <c r="E661" s="44"/>
      <c r="F661" s="45"/>
      <c r="G661" s="45"/>
      <c r="H661" s="76"/>
    </row>
    <row r="662" spans="2:8" ht="12.75">
      <c r="B662" s="44"/>
      <c r="C662" s="45"/>
      <c r="D662" s="75"/>
      <c r="E662" s="44"/>
      <c r="F662" s="45"/>
      <c r="G662" s="45"/>
      <c r="H662" s="76"/>
    </row>
    <row r="663" spans="2:8" ht="12.75">
      <c r="B663" s="44"/>
      <c r="C663" s="45"/>
      <c r="D663" s="75"/>
      <c r="E663" s="44"/>
      <c r="F663" s="45"/>
      <c r="G663" s="45"/>
      <c r="H663" s="76"/>
    </row>
    <row r="664" spans="2:8" ht="12.75">
      <c r="B664" s="44"/>
      <c r="C664" s="45"/>
      <c r="D664" s="75"/>
      <c r="E664" s="44"/>
      <c r="F664" s="45"/>
      <c r="G664" s="45"/>
      <c r="H664" s="76"/>
    </row>
    <row r="665" spans="2:8" ht="12.75">
      <c r="B665" s="44"/>
      <c r="C665" s="45"/>
      <c r="D665" s="75"/>
      <c r="E665" s="44"/>
      <c r="F665" s="45"/>
      <c r="G665" s="45"/>
      <c r="H665" s="76"/>
    </row>
    <row r="666" spans="2:8" ht="12.75">
      <c r="B666" s="44"/>
      <c r="C666" s="45"/>
      <c r="D666" s="75"/>
      <c r="E666" s="44"/>
      <c r="F666" s="45"/>
      <c r="G666" s="45"/>
      <c r="H666" s="76"/>
    </row>
    <row r="667" spans="2:8" ht="12.75">
      <c r="B667" s="44"/>
      <c r="C667" s="45"/>
      <c r="D667" s="75"/>
      <c r="E667" s="44"/>
      <c r="F667" s="45"/>
      <c r="G667" s="45"/>
      <c r="H667" s="76"/>
    </row>
    <row r="668" spans="2:8" ht="12.75">
      <c r="B668" s="44"/>
      <c r="C668" s="45"/>
      <c r="D668" s="75"/>
      <c r="E668" s="44"/>
      <c r="F668" s="45"/>
      <c r="G668" s="45"/>
      <c r="H668" s="76"/>
    </row>
    <row r="669" spans="2:8" ht="12.75">
      <c r="B669" s="44"/>
      <c r="C669" s="45"/>
      <c r="D669" s="75"/>
      <c r="E669" s="44"/>
      <c r="F669" s="45"/>
      <c r="G669" s="45"/>
      <c r="H669" s="76"/>
    </row>
    <row r="670" spans="2:8" ht="12.75">
      <c r="B670" s="44"/>
      <c r="C670" s="45"/>
      <c r="D670" s="75"/>
      <c r="E670" s="44"/>
      <c r="F670" s="45"/>
      <c r="G670" s="45"/>
      <c r="H670" s="76"/>
    </row>
    <row r="671" spans="2:8" ht="12.75">
      <c r="B671" s="44"/>
      <c r="C671" s="45"/>
      <c r="D671" s="75"/>
      <c r="E671" s="44"/>
      <c r="F671" s="45"/>
      <c r="G671" s="45"/>
      <c r="H671" s="76"/>
    </row>
    <row r="672" spans="2:8" ht="12.75">
      <c r="B672" s="44"/>
      <c r="C672" s="45"/>
      <c r="D672" s="75"/>
      <c r="E672" s="44"/>
      <c r="F672" s="45"/>
      <c r="G672" s="45"/>
      <c r="H672" s="76"/>
    </row>
    <row r="673" spans="2:8" ht="12.75">
      <c r="B673" s="44"/>
      <c r="C673" s="45"/>
      <c r="D673" s="75"/>
      <c r="E673" s="44"/>
      <c r="F673" s="45"/>
      <c r="G673" s="45"/>
      <c r="H673" s="76"/>
    </row>
    <row r="674" spans="2:8" ht="12.75">
      <c r="B674" s="44"/>
      <c r="C674" s="45"/>
      <c r="D674" s="75"/>
      <c r="E674" s="44"/>
      <c r="F674" s="45"/>
      <c r="G674" s="45"/>
      <c r="H674" s="76"/>
    </row>
    <row r="675" spans="2:8" ht="12.75">
      <c r="B675" s="522" t="s">
        <v>0</v>
      </c>
      <c r="C675" s="522"/>
      <c r="D675" s="522"/>
      <c r="E675" s="522"/>
      <c r="F675" s="522"/>
      <c r="G675" s="522"/>
      <c r="H675" s="522"/>
    </row>
    <row r="676" spans="2:8" ht="12.75">
      <c r="B676" s="1"/>
      <c r="C676" s="1"/>
      <c r="D676" s="1"/>
      <c r="E676" s="1"/>
      <c r="F676" s="1"/>
      <c r="G676" s="1"/>
      <c r="H676" s="1"/>
    </row>
    <row r="677" spans="2:8" ht="12.75">
      <c r="B677" s="522" t="s">
        <v>1</v>
      </c>
      <c r="C677" s="522"/>
      <c r="D677" s="522"/>
      <c r="E677" s="522"/>
      <c r="F677" s="522"/>
      <c r="G677" s="522"/>
      <c r="H677" s="522"/>
    </row>
    <row r="678" spans="2:8" ht="12.75">
      <c r="B678" s="1"/>
      <c r="C678" s="1"/>
      <c r="D678" s="1"/>
      <c r="E678" s="1"/>
      <c r="F678" s="1"/>
      <c r="G678" s="1" t="s">
        <v>2</v>
      </c>
      <c r="H678" s="1"/>
    </row>
    <row r="679" spans="2:8" ht="12.75">
      <c r="B679" s="1" t="s">
        <v>3</v>
      </c>
      <c r="C679" s="1"/>
      <c r="D679" s="1"/>
      <c r="E679" s="1"/>
      <c r="F679" s="1"/>
      <c r="G679" s="1" t="s">
        <v>164</v>
      </c>
      <c r="H679" s="1"/>
    </row>
    <row r="680" spans="2:8" ht="12.75">
      <c r="B680" s="1" t="s">
        <v>248</v>
      </c>
      <c r="C680" s="1"/>
      <c r="D680" s="1"/>
      <c r="E680" s="1"/>
      <c r="F680" s="1"/>
      <c r="G680" s="1" t="s">
        <v>21</v>
      </c>
      <c r="H680" s="1"/>
    </row>
    <row r="681" spans="2:8" ht="12.75">
      <c r="B681" s="1" t="s">
        <v>5</v>
      </c>
      <c r="C681" s="1"/>
      <c r="D681" s="1"/>
      <c r="E681" s="1"/>
      <c r="F681" s="1"/>
      <c r="G681" s="1" t="s">
        <v>6</v>
      </c>
      <c r="H681" s="1"/>
    </row>
    <row r="682" spans="2:8" ht="13.5" thickBot="1">
      <c r="B682" s="1"/>
      <c r="C682" s="1"/>
      <c r="D682" s="1"/>
      <c r="E682" s="1"/>
      <c r="F682" s="1"/>
      <c r="G682" s="1"/>
      <c r="H682" s="1"/>
    </row>
    <row r="683" spans="2:8" ht="12.75">
      <c r="B683" s="2" t="s">
        <v>7</v>
      </c>
      <c r="C683" s="2" t="s">
        <v>8</v>
      </c>
      <c r="D683" s="2" t="s">
        <v>9</v>
      </c>
      <c r="E683" s="2" t="s">
        <v>10</v>
      </c>
      <c r="F683" s="2" t="s">
        <v>11</v>
      </c>
      <c r="G683" s="2" t="s">
        <v>12</v>
      </c>
      <c r="H683" s="2" t="s">
        <v>13</v>
      </c>
    </row>
    <row r="684" spans="2:8" ht="15" thickBot="1">
      <c r="B684" s="3" t="s">
        <v>14</v>
      </c>
      <c r="C684" s="3"/>
      <c r="D684" s="3" t="s">
        <v>15</v>
      </c>
      <c r="E684" s="3"/>
      <c r="F684" s="3"/>
      <c r="G684" s="3"/>
      <c r="H684" s="3" t="s">
        <v>16</v>
      </c>
    </row>
    <row r="685" spans="2:8" ht="3" customHeight="1" thickBot="1">
      <c r="B685" s="4"/>
      <c r="C685" s="5"/>
      <c r="D685" s="5"/>
      <c r="E685" s="5"/>
      <c r="F685" s="5"/>
      <c r="G685" s="5"/>
      <c r="H685" s="6"/>
    </row>
    <row r="686" spans="2:8" ht="13.5" thickBot="1">
      <c r="B686" s="4" t="s">
        <v>221</v>
      </c>
      <c r="C686" s="5"/>
      <c r="D686" s="5"/>
      <c r="E686" s="5"/>
      <c r="F686" s="5"/>
      <c r="G686" s="5"/>
      <c r="H686" s="6"/>
    </row>
    <row r="687" spans="2:8" ht="12.75">
      <c r="B687" s="23" t="s">
        <v>225</v>
      </c>
      <c r="C687" s="24" t="s">
        <v>19</v>
      </c>
      <c r="D687" s="25">
        <v>3519</v>
      </c>
      <c r="E687" s="26" t="s">
        <v>387</v>
      </c>
      <c r="F687" s="24" t="s">
        <v>495</v>
      </c>
      <c r="G687" s="24" t="s">
        <v>369</v>
      </c>
      <c r="H687" s="33" t="s">
        <v>329</v>
      </c>
    </row>
    <row r="688" spans="2:8" ht="12.75">
      <c r="B688" s="17" t="s">
        <v>226</v>
      </c>
      <c r="C688" s="10" t="s">
        <v>19</v>
      </c>
      <c r="D688" s="11">
        <v>183</v>
      </c>
      <c r="E688" s="16" t="s">
        <v>497</v>
      </c>
      <c r="F688" s="10" t="s">
        <v>495</v>
      </c>
      <c r="G688" s="20" t="s">
        <v>369</v>
      </c>
      <c r="H688" s="167" t="s">
        <v>333</v>
      </c>
    </row>
    <row r="689" spans="2:10" ht="12.75">
      <c r="B689" s="17" t="s">
        <v>227</v>
      </c>
      <c r="C689" s="10" t="s">
        <v>19</v>
      </c>
      <c r="D689" s="11">
        <v>331</v>
      </c>
      <c r="E689" s="16" t="s">
        <v>497</v>
      </c>
      <c r="F689" s="10" t="s">
        <v>495</v>
      </c>
      <c r="G689" s="20" t="s">
        <v>369</v>
      </c>
      <c r="H689" s="167" t="s">
        <v>333</v>
      </c>
      <c r="J689" s="48"/>
    </row>
    <row r="690" spans="2:10" ht="12.75">
      <c r="B690" s="17" t="s">
        <v>227</v>
      </c>
      <c r="C690" s="10" t="s">
        <v>19</v>
      </c>
      <c r="D690" s="11">
        <v>53</v>
      </c>
      <c r="E690" s="16" t="s">
        <v>387</v>
      </c>
      <c r="F690" s="10" t="s">
        <v>495</v>
      </c>
      <c r="G690" s="20" t="s">
        <v>369</v>
      </c>
      <c r="H690" s="167" t="s">
        <v>329</v>
      </c>
      <c r="J690" s="48"/>
    </row>
    <row r="691" spans="2:8" ht="12.75">
      <c r="B691" s="17" t="s">
        <v>228</v>
      </c>
      <c r="C691" s="10" t="s">
        <v>19</v>
      </c>
      <c r="D691" s="11">
        <v>12</v>
      </c>
      <c r="E691" s="16" t="s">
        <v>387</v>
      </c>
      <c r="F691" s="10" t="s">
        <v>495</v>
      </c>
      <c r="G691" s="20" t="s">
        <v>369</v>
      </c>
      <c r="H691" s="167" t="s">
        <v>329</v>
      </c>
    </row>
    <row r="692" spans="2:10" ht="12.75">
      <c r="B692" s="17" t="s">
        <v>229</v>
      </c>
      <c r="C692" s="10" t="s">
        <v>19</v>
      </c>
      <c r="D692" s="11">
        <v>176</v>
      </c>
      <c r="E692" s="16" t="s">
        <v>387</v>
      </c>
      <c r="F692" s="10" t="s">
        <v>495</v>
      </c>
      <c r="G692" s="20" t="s">
        <v>369</v>
      </c>
      <c r="H692" s="167" t="s">
        <v>329</v>
      </c>
      <c r="J692" s="48"/>
    </row>
    <row r="693" spans="2:10" ht="12.75">
      <c r="B693" s="17" t="s">
        <v>230</v>
      </c>
      <c r="C693" s="10" t="s">
        <v>19</v>
      </c>
      <c r="D693" s="11">
        <v>193</v>
      </c>
      <c r="E693" s="16" t="s">
        <v>387</v>
      </c>
      <c r="F693" s="10" t="s">
        <v>496</v>
      </c>
      <c r="G693" s="20" t="s">
        <v>369</v>
      </c>
      <c r="H693" s="167" t="s">
        <v>329</v>
      </c>
      <c r="J693" s="48"/>
    </row>
    <row r="694" spans="2:10" ht="12.75">
      <c r="B694" s="17" t="s">
        <v>231</v>
      </c>
      <c r="C694" s="10" t="s">
        <v>19</v>
      </c>
      <c r="D694" s="11">
        <v>105</v>
      </c>
      <c r="E694" s="16" t="s">
        <v>387</v>
      </c>
      <c r="F694" s="10" t="s">
        <v>495</v>
      </c>
      <c r="G694" s="20" t="s">
        <v>369</v>
      </c>
      <c r="H694" s="167" t="s">
        <v>329</v>
      </c>
      <c r="J694" s="48"/>
    </row>
    <row r="695" spans="2:10" ht="12.75">
      <c r="B695" s="17" t="s">
        <v>232</v>
      </c>
      <c r="C695" s="10" t="s">
        <v>19</v>
      </c>
      <c r="D695" s="11">
        <v>1847</v>
      </c>
      <c r="E695" s="16" t="s">
        <v>387</v>
      </c>
      <c r="F695" s="10" t="s">
        <v>495</v>
      </c>
      <c r="G695" s="20" t="s">
        <v>369</v>
      </c>
      <c r="H695" s="167" t="s">
        <v>329</v>
      </c>
      <c r="J695" s="48"/>
    </row>
    <row r="696" spans="2:8" ht="12.75">
      <c r="B696" s="17" t="s">
        <v>226</v>
      </c>
      <c r="C696" s="10" t="s">
        <v>19</v>
      </c>
      <c r="D696" s="11">
        <v>2161</v>
      </c>
      <c r="E696" s="16" t="s">
        <v>387</v>
      </c>
      <c r="F696" s="10" t="s">
        <v>495</v>
      </c>
      <c r="G696" s="20" t="s">
        <v>369</v>
      </c>
      <c r="H696" s="167" t="s">
        <v>329</v>
      </c>
    </row>
    <row r="697" spans="2:8" ht="12.75">
      <c r="B697" s="17" t="s">
        <v>227</v>
      </c>
      <c r="C697" s="10" t="s">
        <v>19</v>
      </c>
      <c r="D697" s="11">
        <v>1022</v>
      </c>
      <c r="E697" s="16" t="s">
        <v>387</v>
      </c>
      <c r="F697" s="10" t="s">
        <v>495</v>
      </c>
      <c r="G697" s="20" t="s">
        <v>369</v>
      </c>
      <c r="H697" s="167" t="s">
        <v>329</v>
      </c>
    </row>
    <row r="698" spans="2:8" ht="12.75">
      <c r="B698" s="17">
        <v>991</v>
      </c>
      <c r="C698" s="10" t="s">
        <v>18</v>
      </c>
      <c r="D698" s="11">
        <v>174</v>
      </c>
      <c r="E698" s="16" t="s">
        <v>387</v>
      </c>
      <c r="F698" s="10" t="s">
        <v>495</v>
      </c>
      <c r="G698" s="20" t="s">
        <v>369</v>
      </c>
      <c r="H698" s="167" t="s">
        <v>329</v>
      </c>
    </row>
    <row r="699" spans="2:8" ht="12.75">
      <c r="B699" s="17" t="s">
        <v>233</v>
      </c>
      <c r="C699" s="10" t="s">
        <v>18</v>
      </c>
      <c r="D699" s="11">
        <v>1255</v>
      </c>
      <c r="E699" s="16" t="s">
        <v>497</v>
      </c>
      <c r="F699" s="10" t="s">
        <v>495</v>
      </c>
      <c r="G699" s="20" t="s">
        <v>369</v>
      </c>
      <c r="H699" s="167" t="s">
        <v>333</v>
      </c>
    </row>
    <row r="700" spans="2:8" ht="12.75">
      <c r="B700" s="17">
        <v>987</v>
      </c>
      <c r="C700" s="10" t="s">
        <v>18</v>
      </c>
      <c r="D700" s="11">
        <v>169</v>
      </c>
      <c r="E700" s="16" t="s">
        <v>387</v>
      </c>
      <c r="F700" s="10" t="s">
        <v>516</v>
      </c>
      <c r="G700" s="20" t="s">
        <v>369</v>
      </c>
      <c r="H700" s="167" t="s">
        <v>329</v>
      </c>
    </row>
    <row r="701" spans="2:8" ht="12.75">
      <c r="B701" s="17" t="s">
        <v>234</v>
      </c>
      <c r="C701" s="10" t="s">
        <v>18</v>
      </c>
      <c r="D701" s="11">
        <v>118</v>
      </c>
      <c r="E701" s="16" t="s">
        <v>497</v>
      </c>
      <c r="F701" s="10" t="s">
        <v>494</v>
      </c>
      <c r="G701" s="20" t="s">
        <v>369</v>
      </c>
      <c r="H701" s="167" t="s">
        <v>333</v>
      </c>
    </row>
    <row r="702" spans="2:8" ht="12.75">
      <c r="B702" s="17">
        <v>1200</v>
      </c>
      <c r="C702" s="10" t="s">
        <v>18</v>
      </c>
      <c r="D702" s="11">
        <v>27</v>
      </c>
      <c r="E702" s="16" t="s">
        <v>387</v>
      </c>
      <c r="F702" s="10" t="s">
        <v>495</v>
      </c>
      <c r="G702" s="20" t="s">
        <v>369</v>
      </c>
      <c r="H702" s="167" t="s">
        <v>329</v>
      </c>
    </row>
    <row r="703" spans="2:8" ht="12.75">
      <c r="B703" s="17">
        <v>985</v>
      </c>
      <c r="C703" s="10" t="s">
        <v>18</v>
      </c>
      <c r="D703" s="11">
        <v>419</v>
      </c>
      <c r="E703" s="16" t="s">
        <v>387</v>
      </c>
      <c r="F703" s="10" t="s">
        <v>516</v>
      </c>
      <c r="G703" s="20" t="s">
        <v>369</v>
      </c>
      <c r="H703" s="167" t="s">
        <v>329</v>
      </c>
    </row>
    <row r="704" spans="2:8" ht="12.75">
      <c r="B704" s="17">
        <v>352</v>
      </c>
      <c r="C704" s="10" t="s">
        <v>123</v>
      </c>
      <c r="D704" s="11">
        <v>530</v>
      </c>
      <c r="E704" s="16"/>
      <c r="F704" s="10" t="s">
        <v>495</v>
      </c>
      <c r="G704" s="20" t="s">
        <v>369</v>
      </c>
      <c r="H704" s="78"/>
    </row>
    <row r="705" spans="2:8" ht="12.75">
      <c r="B705" s="17">
        <v>2431</v>
      </c>
      <c r="C705" s="10" t="s">
        <v>123</v>
      </c>
      <c r="D705" s="11">
        <v>395</v>
      </c>
      <c r="E705" s="16"/>
      <c r="F705" s="10" t="s">
        <v>496</v>
      </c>
      <c r="G705" s="20" t="s">
        <v>369</v>
      </c>
      <c r="H705" s="78"/>
    </row>
    <row r="706" spans="2:8" ht="12.75">
      <c r="B706" s="17" t="s">
        <v>235</v>
      </c>
      <c r="C706" s="10" t="s">
        <v>123</v>
      </c>
      <c r="D706" s="11">
        <v>67</v>
      </c>
      <c r="E706" s="16"/>
      <c r="F706" s="10" t="s">
        <v>495</v>
      </c>
      <c r="G706" s="20" t="s">
        <v>369</v>
      </c>
      <c r="H706" s="78"/>
    </row>
    <row r="707" spans="2:10" ht="12.75">
      <c r="B707" s="17" t="s">
        <v>236</v>
      </c>
      <c r="C707" s="10" t="s">
        <v>123</v>
      </c>
      <c r="D707" s="11">
        <v>2088</v>
      </c>
      <c r="E707" s="16"/>
      <c r="F707" s="10" t="s">
        <v>494</v>
      </c>
      <c r="G707" s="20" t="s">
        <v>369</v>
      </c>
      <c r="H707" s="78"/>
      <c r="J707" s="48"/>
    </row>
    <row r="708" spans="2:8" ht="12.75">
      <c r="B708" s="17" t="s">
        <v>237</v>
      </c>
      <c r="C708" s="10" t="s">
        <v>123</v>
      </c>
      <c r="D708" s="11">
        <v>369</v>
      </c>
      <c r="E708" s="16"/>
      <c r="F708" s="10" t="s">
        <v>495</v>
      </c>
      <c r="G708" s="20" t="s">
        <v>369</v>
      </c>
      <c r="H708" s="78"/>
    </row>
    <row r="709" spans="2:8" ht="12.75">
      <c r="B709" s="17" t="s">
        <v>238</v>
      </c>
      <c r="C709" s="10" t="s">
        <v>123</v>
      </c>
      <c r="D709" s="11">
        <v>160</v>
      </c>
      <c r="E709" s="16"/>
      <c r="F709" s="10" t="s">
        <v>494</v>
      </c>
      <c r="G709" s="20" t="s">
        <v>369</v>
      </c>
      <c r="H709" s="78"/>
    </row>
    <row r="710" spans="2:8" ht="12.75">
      <c r="B710" s="17" t="s">
        <v>239</v>
      </c>
      <c r="C710" s="10" t="s">
        <v>123</v>
      </c>
      <c r="D710" s="11">
        <v>46</v>
      </c>
      <c r="E710" s="16"/>
      <c r="F710" s="10" t="s">
        <v>495</v>
      </c>
      <c r="G710" s="20" t="s">
        <v>369</v>
      </c>
      <c r="H710" s="78"/>
    </row>
    <row r="711" spans="2:8" ht="12.75">
      <c r="B711" s="17">
        <v>2424</v>
      </c>
      <c r="C711" s="10" t="s">
        <v>123</v>
      </c>
      <c r="D711" s="11">
        <v>923</v>
      </c>
      <c r="E711" s="16"/>
      <c r="F711" s="10" t="s">
        <v>517</v>
      </c>
      <c r="G711" s="20" t="s">
        <v>369</v>
      </c>
      <c r="H711" s="78"/>
    </row>
    <row r="712" spans="2:8" ht="12.75">
      <c r="B712" s="17" t="s">
        <v>240</v>
      </c>
      <c r="C712" s="10" t="s">
        <v>123</v>
      </c>
      <c r="D712" s="11">
        <v>308</v>
      </c>
      <c r="E712" s="16"/>
      <c r="F712" s="10" t="s">
        <v>494</v>
      </c>
      <c r="G712" s="20" t="s">
        <v>369</v>
      </c>
      <c r="H712" s="78"/>
    </row>
    <row r="713" spans="2:8" ht="12.75">
      <c r="B713" s="17" t="s">
        <v>241</v>
      </c>
      <c r="C713" s="10" t="s">
        <v>123</v>
      </c>
      <c r="D713" s="11">
        <v>52</v>
      </c>
      <c r="E713" s="16"/>
      <c r="F713" s="10" t="s">
        <v>496</v>
      </c>
      <c r="G713" s="20" t="s">
        <v>369</v>
      </c>
      <c r="H713" s="78"/>
    </row>
    <row r="714" spans="2:8" ht="12.75">
      <c r="B714" s="17" t="s">
        <v>242</v>
      </c>
      <c r="C714" s="10" t="s">
        <v>123</v>
      </c>
      <c r="D714" s="11">
        <v>1686</v>
      </c>
      <c r="E714" s="16"/>
      <c r="F714" s="10" t="s">
        <v>495</v>
      </c>
      <c r="G714" s="20" t="s">
        <v>369</v>
      </c>
      <c r="H714" s="78"/>
    </row>
    <row r="715" spans="2:8" ht="12.75">
      <c r="B715" s="17" t="s">
        <v>243</v>
      </c>
      <c r="C715" s="10" t="s">
        <v>123</v>
      </c>
      <c r="D715" s="11">
        <v>146</v>
      </c>
      <c r="E715" s="16"/>
      <c r="F715" s="10" t="s">
        <v>516</v>
      </c>
      <c r="G715" s="20" t="s">
        <v>369</v>
      </c>
      <c r="H715" s="78"/>
    </row>
    <row r="716" spans="2:8" ht="12.75">
      <c r="B716" s="17" t="s">
        <v>244</v>
      </c>
      <c r="C716" s="10" t="s">
        <v>123</v>
      </c>
      <c r="D716" s="11">
        <v>163</v>
      </c>
      <c r="E716" s="16"/>
      <c r="F716" s="10" t="s">
        <v>494</v>
      </c>
      <c r="G716" s="20" t="s">
        <v>369</v>
      </c>
      <c r="H716" s="78"/>
    </row>
    <row r="717" spans="2:8" ht="12.75">
      <c r="B717" s="17">
        <v>2469</v>
      </c>
      <c r="C717" s="10" t="s">
        <v>105</v>
      </c>
      <c r="D717" s="11">
        <v>210</v>
      </c>
      <c r="E717" s="16"/>
      <c r="F717" s="10"/>
      <c r="G717" s="20" t="s">
        <v>369</v>
      </c>
      <c r="H717" s="78"/>
    </row>
    <row r="718" spans="2:8" ht="12.75">
      <c r="B718" s="69" t="s">
        <v>225</v>
      </c>
      <c r="C718" s="51" t="s">
        <v>19</v>
      </c>
      <c r="D718" s="50">
        <v>699</v>
      </c>
      <c r="E718" s="49" t="s">
        <v>387</v>
      </c>
      <c r="F718" s="51" t="s">
        <v>495</v>
      </c>
      <c r="G718" s="79" t="s">
        <v>369</v>
      </c>
      <c r="H718" s="174" t="s">
        <v>329</v>
      </c>
    </row>
    <row r="719" spans="2:8" ht="12.75">
      <c r="B719" s="69" t="s">
        <v>242</v>
      </c>
      <c r="C719" s="51" t="s">
        <v>123</v>
      </c>
      <c r="D719" s="50">
        <v>89</v>
      </c>
      <c r="E719" s="49"/>
      <c r="F719" s="51" t="s">
        <v>495</v>
      </c>
      <c r="G719" s="79" t="s">
        <v>369</v>
      </c>
      <c r="H719" s="80"/>
    </row>
    <row r="720" spans="2:8" ht="3" customHeight="1">
      <c r="B720" s="53"/>
      <c r="C720" s="38"/>
      <c r="D720" s="37"/>
      <c r="E720" s="38"/>
      <c r="F720" s="38"/>
      <c r="G720" s="38"/>
      <c r="H720" s="39"/>
    </row>
    <row r="721" spans="2:8" ht="15" thickBot="1">
      <c r="B721" s="64" t="s">
        <v>157</v>
      </c>
      <c r="C721" s="65"/>
      <c r="D721" s="66">
        <f>SUM(D718:D719)</f>
        <v>788</v>
      </c>
      <c r="E721" s="555" t="s">
        <v>827</v>
      </c>
      <c r="F721" s="556"/>
      <c r="G721" s="556"/>
      <c r="H721" s="557"/>
    </row>
    <row r="722" spans="2:8" ht="3" customHeight="1">
      <c r="B722" s="54"/>
      <c r="C722" s="55"/>
      <c r="D722" s="56"/>
      <c r="E722" s="57"/>
      <c r="F722" s="57"/>
      <c r="G722" s="57"/>
      <c r="H722" s="58"/>
    </row>
    <row r="723" spans="2:8" ht="12.75">
      <c r="B723" s="59" t="s">
        <v>158</v>
      </c>
      <c r="C723" s="60"/>
      <c r="D723" s="61">
        <f>SUM(D687:D717)</f>
        <v>18907</v>
      </c>
      <c r="E723" s="62"/>
      <c r="F723" s="62"/>
      <c r="G723" s="62"/>
      <c r="H723" s="63"/>
    </row>
    <row r="724" spans="2:8" ht="3" customHeight="1">
      <c r="B724" s="35"/>
      <c r="C724" s="36"/>
      <c r="D724" s="37"/>
      <c r="E724" s="38"/>
      <c r="F724" s="38"/>
      <c r="G724" s="38"/>
      <c r="H724" s="39"/>
    </row>
    <row r="725" spans="2:8" ht="13.5" thickBot="1">
      <c r="B725" s="40" t="s">
        <v>222</v>
      </c>
      <c r="C725" s="41"/>
      <c r="D725" s="42">
        <f>SUM(D687:D719)</f>
        <v>19695</v>
      </c>
      <c r="E725" s="41"/>
      <c r="F725" s="41"/>
      <c r="G725" s="41"/>
      <c r="H725" s="43"/>
    </row>
    <row r="727" ht="12.75">
      <c r="A727" s="245" t="s">
        <v>841</v>
      </c>
    </row>
    <row r="736" spans="2:8" ht="12.75">
      <c r="B736" s="522" t="s">
        <v>0</v>
      </c>
      <c r="C736" s="522"/>
      <c r="D736" s="522"/>
      <c r="E736" s="522"/>
      <c r="F736" s="522"/>
      <c r="G736" s="522"/>
      <c r="H736" s="522"/>
    </row>
    <row r="737" spans="2:8" ht="12.75">
      <c r="B737" s="1"/>
      <c r="C737" s="1"/>
      <c r="D737" s="1"/>
      <c r="E737" s="1"/>
      <c r="F737" s="1"/>
      <c r="G737" s="1"/>
      <c r="H737" s="1"/>
    </row>
    <row r="738" spans="2:8" ht="12.75">
      <c r="B738" s="522" t="s">
        <v>1</v>
      </c>
      <c r="C738" s="522"/>
      <c r="D738" s="522"/>
      <c r="E738" s="522"/>
      <c r="F738" s="522"/>
      <c r="G738" s="522"/>
      <c r="H738" s="522"/>
    </row>
    <row r="739" spans="2:8" ht="12.75">
      <c r="B739" s="1"/>
      <c r="C739" s="1"/>
      <c r="D739" s="1"/>
      <c r="E739" s="1"/>
      <c r="F739" s="1"/>
      <c r="G739" s="1" t="s">
        <v>2</v>
      </c>
      <c r="H739" s="1"/>
    </row>
    <row r="740" spans="2:8" ht="12.75">
      <c r="B740" s="1" t="s">
        <v>3</v>
      </c>
      <c r="C740" s="1"/>
      <c r="D740" s="1"/>
      <c r="E740" s="1"/>
      <c r="F740" s="1"/>
      <c r="G740" s="1" t="s">
        <v>178</v>
      </c>
      <c r="H740" s="1"/>
    </row>
    <row r="741" spans="2:8" ht="12.75">
      <c r="B741" s="1" t="s">
        <v>247</v>
      </c>
      <c r="C741" s="1"/>
      <c r="D741" s="1"/>
      <c r="E741" s="1"/>
      <c r="F741" s="1"/>
      <c r="G741" s="1" t="s">
        <v>21</v>
      </c>
      <c r="H741" s="1"/>
    </row>
    <row r="742" spans="2:8" ht="12.75">
      <c r="B742" s="1" t="s">
        <v>5</v>
      </c>
      <c r="C742" s="1"/>
      <c r="D742" s="1"/>
      <c r="E742" s="1"/>
      <c r="F742" s="1"/>
      <c r="G742" s="1" t="s">
        <v>6</v>
      </c>
      <c r="H742" s="1"/>
    </row>
    <row r="743" spans="2:8" ht="13.5" thickBot="1">
      <c r="B743" s="1"/>
      <c r="C743" s="1"/>
      <c r="D743" s="1"/>
      <c r="E743" s="1"/>
      <c r="F743" s="1"/>
      <c r="G743" s="1"/>
      <c r="H743" s="1"/>
    </row>
    <row r="744" spans="2:8" ht="12.75">
      <c r="B744" s="2" t="s">
        <v>7</v>
      </c>
      <c r="C744" s="2" t="s">
        <v>8</v>
      </c>
      <c r="D744" s="2" t="s">
        <v>9</v>
      </c>
      <c r="E744" s="2" t="s">
        <v>10</v>
      </c>
      <c r="F744" s="2" t="s">
        <v>11</v>
      </c>
      <c r="G744" s="2" t="s">
        <v>12</v>
      </c>
      <c r="H744" s="2" t="s">
        <v>13</v>
      </c>
    </row>
    <row r="745" spans="2:8" ht="15" thickBot="1">
      <c r="B745" s="3" t="s">
        <v>14</v>
      </c>
      <c r="C745" s="3"/>
      <c r="D745" s="3" t="s">
        <v>15</v>
      </c>
      <c r="E745" s="3"/>
      <c r="F745" s="3"/>
      <c r="G745" s="3"/>
      <c r="H745" s="3" t="s">
        <v>16</v>
      </c>
    </row>
    <row r="746" spans="2:8" ht="3" customHeight="1" thickBot="1">
      <c r="B746" s="4"/>
      <c r="C746" s="5"/>
      <c r="D746" s="5"/>
      <c r="E746" s="5"/>
      <c r="F746" s="5"/>
      <c r="G746" s="5"/>
      <c r="H746" s="6"/>
    </row>
    <row r="747" spans="2:8" ht="13.5" thickBot="1">
      <c r="B747" s="4" t="s">
        <v>223</v>
      </c>
      <c r="C747" s="5"/>
      <c r="D747" s="5"/>
      <c r="E747" s="5"/>
      <c r="F747" s="5"/>
      <c r="G747" s="5"/>
      <c r="H747" s="6"/>
    </row>
    <row r="748" spans="2:8" ht="12.75">
      <c r="B748" s="23">
        <v>1056</v>
      </c>
      <c r="C748" s="24" t="s">
        <v>18</v>
      </c>
      <c r="D748" s="25">
        <v>2305</v>
      </c>
      <c r="E748" s="26" t="s">
        <v>499</v>
      </c>
      <c r="F748" s="24" t="s">
        <v>516</v>
      </c>
      <c r="G748" s="24" t="s">
        <v>369</v>
      </c>
      <c r="H748" s="33" t="s">
        <v>332</v>
      </c>
    </row>
    <row r="749" spans="2:8" ht="3" customHeight="1">
      <c r="B749" s="35"/>
      <c r="C749" s="36"/>
      <c r="D749" s="37"/>
      <c r="E749" s="38"/>
      <c r="F749" s="38"/>
      <c r="G749" s="38"/>
      <c r="H749" s="39"/>
    </row>
    <row r="750" spans="2:8" ht="13.5" thickBot="1">
      <c r="B750" s="40" t="s">
        <v>224</v>
      </c>
      <c r="C750" s="41"/>
      <c r="D750" s="42">
        <f>SUM(D748:D749)</f>
        <v>2305</v>
      </c>
      <c r="E750" s="41"/>
      <c r="F750" s="41"/>
      <c r="G750" s="41"/>
      <c r="H750" s="43"/>
    </row>
    <row r="754" spans="2:8" ht="12.75">
      <c r="B754" s="1"/>
      <c r="C754" s="1"/>
      <c r="D754" s="1"/>
      <c r="E754" s="1"/>
      <c r="F754" s="1"/>
      <c r="G754" s="1" t="s">
        <v>2</v>
      </c>
      <c r="H754" s="1"/>
    </row>
    <row r="755" spans="2:8" ht="12.75">
      <c r="B755" s="1" t="s">
        <v>3</v>
      </c>
      <c r="C755" s="1"/>
      <c r="D755" s="1"/>
      <c r="E755" s="1"/>
      <c r="F755" s="1"/>
      <c r="G755" s="1" t="s">
        <v>164</v>
      </c>
      <c r="H755" s="1"/>
    </row>
    <row r="756" spans="2:8" ht="12.75">
      <c r="B756" s="1" t="s">
        <v>765</v>
      </c>
      <c r="C756" s="1"/>
      <c r="D756" s="1"/>
      <c r="E756" s="1"/>
      <c r="F756" s="1"/>
      <c r="G756" s="1" t="s">
        <v>21</v>
      </c>
      <c r="H756" s="1"/>
    </row>
    <row r="757" spans="2:8" ht="12.75">
      <c r="B757" s="1" t="s">
        <v>254</v>
      </c>
      <c r="C757" s="1"/>
      <c r="D757" s="1"/>
      <c r="E757" s="1"/>
      <c r="F757" s="1"/>
      <c r="G757" s="1" t="s">
        <v>6</v>
      </c>
      <c r="H757" s="1"/>
    </row>
    <row r="758" spans="2:8" ht="13.5" thickBot="1">
      <c r="B758" s="1"/>
      <c r="C758" s="1"/>
      <c r="D758" s="1"/>
      <c r="E758" s="1"/>
      <c r="F758" s="1"/>
      <c r="G758" s="1"/>
      <c r="H758" s="1"/>
    </row>
    <row r="759" spans="2:8" ht="12.75">
      <c r="B759" s="2" t="s">
        <v>7</v>
      </c>
      <c r="C759" s="2" t="s">
        <v>8</v>
      </c>
      <c r="D759" s="2" t="s">
        <v>9</v>
      </c>
      <c r="E759" s="2" t="s">
        <v>10</v>
      </c>
      <c r="F759" s="2" t="s">
        <v>11</v>
      </c>
      <c r="G759" s="2" t="s">
        <v>12</v>
      </c>
      <c r="H759" s="2" t="s">
        <v>13</v>
      </c>
    </row>
    <row r="760" spans="2:8" ht="15" thickBot="1">
      <c r="B760" s="3" t="s">
        <v>14</v>
      </c>
      <c r="C760" s="3"/>
      <c r="D760" s="3" t="s">
        <v>15</v>
      </c>
      <c r="E760" s="3"/>
      <c r="F760" s="3"/>
      <c r="G760" s="3"/>
      <c r="H760" s="3" t="s">
        <v>16</v>
      </c>
    </row>
    <row r="761" spans="2:8" ht="3" customHeight="1" thickBot="1">
      <c r="B761" s="4"/>
      <c r="C761" s="5"/>
      <c r="D761" s="5"/>
      <c r="E761" s="5"/>
      <c r="F761" s="5"/>
      <c r="G761" s="5"/>
      <c r="H761" s="6"/>
    </row>
    <row r="762" spans="2:8" ht="13.5" thickBot="1">
      <c r="B762" s="4" t="s">
        <v>255</v>
      </c>
      <c r="C762" s="5"/>
      <c r="D762" s="5"/>
      <c r="E762" s="5"/>
      <c r="F762" s="5"/>
      <c r="G762" s="5"/>
      <c r="H762" s="6"/>
    </row>
    <row r="763" spans="2:8" ht="12.75">
      <c r="B763" s="23" t="s">
        <v>257</v>
      </c>
      <c r="C763" s="24" t="s">
        <v>19</v>
      </c>
      <c r="D763" s="25">
        <v>453</v>
      </c>
      <c r="E763" s="26" t="s">
        <v>503</v>
      </c>
      <c r="F763" s="24" t="s">
        <v>494</v>
      </c>
      <c r="G763" s="24" t="s">
        <v>369</v>
      </c>
      <c r="H763" s="33" t="s">
        <v>330</v>
      </c>
    </row>
    <row r="764" spans="2:8" ht="12.75">
      <c r="B764" s="17" t="s">
        <v>258</v>
      </c>
      <c r="C764" s="10" t="s">
        <v>19</v>
      </c>
      <c r="D764" s="11">
        <v>6800</v>
      </c>
      <c r="E764" s="16" t="s">
        <v>503</v>
      </c>
      <c r="F764" s="10" t="s">
        <v>495</v>
      </c>
      <c r="G764" s="20" t="s">
        <v>369</v>
      </c>
      <c r="H764" s="167" t="s">
        <v>330</v>
      </c>
    </row>
    <row r="765" spans="2:9" ht="12.75">
      <c r="B765" s="17" t="s">
        <v>259</v>
      </c>
      <c r="C765" s="10" t="s">
        <v>19</v>
      </c>
      <c r="D765" s="11">
        <v>6907</v>
      </c>
      <c r="E765" s="16" t="s">
        <v>503</v>
      </c>
      <c r="F765" s="10" t="s">
        <v>495</v>
      </c>
      <c r="G765" s="20" t="s">
        <v>369</v>
      </c>
      <c r="H765" s="167" t="s">
        <v>330</v>
      </c>
      <c r="I765" s="48"/>
    </row>
    <row r="766" spans="2:8" ht="12.75">
      <c r="B766" s="17" t="s">
        <v>260</v>
      </c>
      <c r="C766" s="10" t="s">
        <v>19</v>
      </c>
      <c r="D766" s="11">
        <v>320</v>
      </c>
      <c r="E766" s="16" t="s">
        <v>503</v>
      </c>
      <c r="F766" s="10" t="s">
        <v>494</v>
      </c>
      <c r="G766" s="20" t="s">
        <v>369</v>
      </c>
      <c r="H766" s="167" t="s">
        <v>330</v>
      </c>
    </row>
    <row r="767" spans="2:8" ht="12.75">
      <c r="B767" s="17" t="s">
        <v>261</v>
      </c>
      <c r="C767" s="10" t="s">
        <v>19</v>
      </c>
      <c r="D767" s="11">
        <v>5470</v>
      </c>
      <c r="E767" s="16" t="s">
        <v>503</v>
      </c>
      <c r="F767" s="10" t="s">
        <v>495</v>
      </c>
      <c r="G767" s="20" t="s">
        <v>369</v>
      </c>
      <c r="H767" s="167" t="s">
        <v>330</v>
      </c>
    </row>
    <row r="768" spans="2:8" ht="12.75">
      <c r="B768" s="17" t="s">
        <v>262</v>
      </c>
      <c r="C768" s="10" t="s">
        <v>19</v>
      </c>
      <c r="D768" s="11">
        <v>2297</v>
      </c>
      <c r="E768" s="16" t="s">
        <v>503</v>
      </c>
      <c r="F768" s="10" t="s">
        <v>495</v>
      </c>
      <c r="G768" s="20" t="s">
        <v>369</v>
      </c>
      <c r="H768" s="167" t="s">
        <v>330</v>
      </c>
    </row>
    <row r="769" spans="2:8" ht="12.75">
      <c r="B769" s="17" t="s">
        <v>263</v>
      </c>
      <c r="C769" s="10" t="s">
        <v>123</v>
      </c>
      <c r="D769" s="11">
        <v>777</v>
      </c>
      <c r="E769" s="16"/>
      <c r="F769" s="10" t="s">
        <v>495</v>
      </c>
      <c r="G769" s="20" t="s">
        <v>368</v>
      </c>
      <c r="H769" s="78"/>
    </row>
    <row r="770" spans="2:8" ht="12.75">
      <c r="B770" s="17" t="s">
        <v>264</v>
      </c>
      <c r="C770" s="10" t="s">
        <v>123</v>
      </c>
      <c r="D770" s="11">
        <v>249</v>
      </c>
      <c r="E770" s="16"/>
      <c r="F770" s="10" t="s">
        <v>518</v>
      </c>
      <c r="G770" s="20" t="s">
        <v>368</v>
      </c>
      <c r="H770" s="78"/>
    </row>
    <row r="771" spans="2:8" ht="12.75">
      <c r="B771" s="17">
        <v>276</v>
      </c>
      <c r="C771" s="10" t="s">
        <v>123</v>
      </c>
      <c r="D771" s="11">
        <v>83</v>
      </c>
      <c r="E771" s="16"/>
      <c r="F771" s="10" t="s">
        <v>518</v>
      </c>
      <c r="G771" s="20" t="s">
        <v>368</v>
      </c>
      <c r="H771" s="78"/>
    </row>
    <row r="772" spans="2:8" ht="3" customHeight="1">
      <c r="B772" s="35"/>
      <c r="C772" s="36"/>
      <c r="D772" s="37"/>
      <c r="E772" s="38"/>
      <c r="F772" s="38"/>
      <c r="G772" s="38"/>
      <c r="H772" s="39"/>
    </row>
    <row r="773" spans="2:8" ht="13.5" thickBot="1">
      <c r="B773" s="40" t="s">
        <v>256</v>
      </c>
      <c r="C773" s="41"/>
      <c r="D773" s="42">
        <f>SUM(D763:D772)</f>
        <v>23356</v>
      </c>
      <c r="E773" s="41"/>
      <c r="F773" s="41"/>
      <c r="G773" s="41"/>
      <c r="H773" s="43"/>
    </row>
    <row r="797" spans="2:8" ht="12.75">
      <c r="B797" s="522" t="s">
        <v>0</v>
      </c>
      <c r="C797" s="522"/>
      <c r="D797" s="522"/>
      <c r="E797" s="522"/>
      <c r="F797" s="522"/>
      <c r="G797" s="522"/>
      <c r="H797" s="522"/>
    </row>
    <row r="798" spans="2:8" ht="12.75">
      <c r="B798" s="522" t="s">
        <v>1</v>
      </c>
      <c r="C798" s="522"/>
      <c r="D798" s="522"/>
      <c r="E798" s="522"/>
      <c r="F798" s="522"/>
      <c r="G798" s="522"/>
      <c r="H798" s="522"/>
    </row>
    <row r="799" spans="2:8" ht="12.75">
      <c r="B799" s="1"/>
      <c r="C799" s="1"/>
      <c r="D799" s="1"/>
      <c r="E799" s="1"/>
      <c r="F799" s="1"/>
      <c r="G799" s="1" t="s">
        <v>2</v>
      </c>
      <c r="H799" s="1"/>
    </row>
    <row r="800" spans="2:8" ht="12.75">
      <c r="B800" s="1" t="s">
        <v>268</v>
      </c>
      <c r="C800" s="1"/>
      <c r="D800" s="1"/>
      <c r="E800" s="1"/>
      <c r="F800" s="1"/>
      <c r="G800" s="1" t="s">
        <v>4</v>
      </c>
      <c r="H800" s="1"/>
    </row>
    <row r="801" spans="2:8" ht="12.75">
      <c r="B801" s="1" t="s">
        <v>265</v>
      </c>
      <c r="C801" s="1"/>
      <c r="D801" s="1"/>
      <c r="E801" s="1"/>
      <c r="F801" s="1"/>
      <c r="G801" s="1" t="s">
        <v>21</v>
      </c>
      <c r="H801" s="1"/>
    </row>
    <row r="802" spans="2:8" ht="13.5" thickBot="1">
      <c r="B802" s="1" t="s">
        <v>138</v>
      </c>
      <c r="C802" s="1"/>
      <c r="D802" s="1"/>
      <c r="E802" s="1"/>
      <c r="F802" s="1"/>
      <c r="G802" s="1" t="s">
        <v>6</v>
      </c>
      <c r="H802" s="1"/>
    </row>
    <row r="803" spans="2:8" ht="12.75">
      <c r="B803" s="2" t="s">
        <v>7</v>
      </c>
      <c r="C803" s="2" t="s">
        <v>8</v>
      </c>
      <c r="D803" s="2" t="s">
        <v>9</v>
      </c>
      <c r="E803" s="2" t="s">
        <v>10</v>
      </c>
      <c r="F803" s="2" t="s">
        <v>11</v>
      </c>
      <c r="G803" s="2" t="s">
        <v>12</v>
      </c>
      <c r="H803" s="2" t="s">
        <v>13</v>
      </c>
    </row>
    <row r="804" spans="2:8" ht="15" thickBot="1">
      <c r="B804" s="3" t="s">
        <v>14</v>
      </c>
      <c r="C804" s="3"/>
      <c r="D804" s="3" t="s">
        <v>15</v>
      </c>
      <c r="E804" s="3"/>
      <c r="F804" s="3"/>
      <c r="G804" s="3"/>
      <c r="H804" s="3" t="s">
        <v>16</v>
      </c>
    </row>
    <row r="805" spans="2:8" ht="3" customHeight="1" thickBot="1">
      <c r="B805" s="4"/>
      <c r="C805" s="5"/>
      <c r="D805" s="5"/>
      <c r="E805" s="5"/>
      <c r="F805" s="5"/>
      <c r="G805" s="5"/>
      <c r="H805" s="6"/>
    </row>
    <row r="806" spans="2:8" ht="13.5" thickBot="1">
      <c r="B806" s="4" t="s">
        <v>267</v>
      </c>
      <c r="C806" s="5"/>
      <c r="D806" s="5"/>
      <c r="E806" s="5"/>
      <c r="F806" s="5"/>
      <c r="G806" s="5"/>
      <c r="H806" s="6"/>
    </row>
    <row r="807" spans="2:8" ht="12.75">
      <c r="B807" s="341" t="s">
        <v>145</v>
      </c>
      <c r="C807" s="342" t="s">
        <v>18</v>
      </c>
      <c r="D807" s="342">
        <v>14</v>
      </c>
      <c r="E807" s="342" t="s">
        <v>387</v>
      </c>
      <c r="F807" s="342" t="s">
        <v>516</v>
      </c>
      <c r="G807" s="342" t="s">
        <v>368</v>
      </c>
      <c r="H807" s="343" t="s">
        <v>329</v>
      </c>
    </row>
    <row r="808" spans="2:8" ht="12.75">
      <c r="B808" s="344" t="s">
        <v>145</v>
      </c>
      <c r="C808" s="345" t="s">
        <v>18</v>
      </c>
      <c r="D808" s="22">
        <v>464</v>
      </c>
      <c r="E808" s="345" t="s">
        <v>500</v>
      </c>
      <c r="F808" s="20" t="s">
        <v>516</v>
      </c>
      <c r="G808" s="20" t="s">
        <v>368</v>
      </c>
      <c r="H808" s="167" t="s">
        <v>329</v>
      </c>
    </row>
    <row r="809" spans="2:8" ht="12.75">
      <c r="B809" s="169" t="s">
        <v>274</v>
      </c>
      <c r="C809" s="170" t="s">
        <v>18</v>
      </c>
      <c r="D809" s="11">
        <v>47</v>
      </c>
      <c r="E809" s="170" t="s">
        <v>387</v>
      </c>
      <c r="F809" s="10" t="s">
        <v>494</v>
      </c>
      <c r="G809" s="10" t="s">
        <v>368</v>
      </c>
      <c r="H809" s="14" t="s">
        <v>329</v>
      </c>
    </row>
    <row r="810" spans="2:8" ht="12.75">
      <c r="B810" s="169">
        <v>95</v>
      </c>
      <c r="C810" s="170" t="s">
        <v>18</v>
      </c>
      <c r="D810" s="11">
        <v>38</v>
      </c>
      <c r="E810" s="170" t="s">
        <v>387</v>
      </c>
      <c r="F810" s="10" t="s">
        <v>495</v>
      </c>
      <c r="G810" s="10" t="s">
        <v>368</v>
      </c>
      <c r="H810" s="14" t="s">
        <v>329</v>
      </c>
    </row>
    <row r="811" spans="2:10" ht="12.75">
      <c r="B811" s="169" t="s">
        <v>143</v>
      </c>
      <c r="C811" s="170" t="s">
        <v>18</v>
      </c>
      <c r="D811" s="11">
        <v>134</v>
      </c>
      <c r="E811" s="170" t="s">
        <v>500</v>
      </c>
      <c r="F811" s="10" t="s">
        <v>494</v>
      </c>
      <c r="G811" s="10" t="s">
        <v>368</v>
      </c>
      <c r="H811" s="14" t="s">
        <v>329</v>
      </c>
      <c r="J811" s="48"/>
    </row>
    <row r="812" spans="2:10" ht="12.75">
      <c r="B812" s="169" t="s">
        <v>143</v>
      </c>
      <c r="C812" s="170" t="s">
        <v>18</v>
      </c>
      <c r="D812" s="11">
        <v>56</v>
      </c>
      <c r="E812" s="170" t="s">
        <v>387</v>
      </c>
      <c r="F812" s="10" t="s">
        <v>494</v>
      </c>
      <c r="G812" s="10" t="s">
        <v>368</v>
      </c>
      <c r="H812" s="14" t="s">
        <v>329</v>
      </c>
      <c r="J812" s="48"/>
    </row>
    <row r="813" spans="2:10" ht="12.75">
      <c r="B813" s="169" t="s">
        <v>147</v>
      </c>
      <c r="C813" s="170" t="s">
        <v>18</v>
      </c>
      <c r="D813" s="11">
        <v>5</v>
      </c>
      <c r="E813" s="170" t="s">
        <v>500</v>
      </c>
      <c r="F813" s="10" t="s">
        <v>516</v>
      </c>
      <c r="G813" s="10" t="s">
        <v>368</v>
      </c>
      <c r="H813" s="14" t="s">
        <v>329</v>
      </c>
      <c r="J813" s="48"/>
    </row>
    <row r="814" spans="2:10" ht="12.75">
      <c r="B814" s="169" t="s">
        <v>146</v>
      </c>
      <c r="C814" s="170" t="s">
        <v>18</v>
      </c>
      <c r="D814" s="11">
        <v>25</v>
      </c>
      <c r="E814" s="170" t="s">
        <v>500</v>
      </c>
      <c r="F814" s="10" t="s">
        <v>495</v>
      </c>
      <c r="G814" s="10" t="s">
        <v>368</v>
      </c>
      <c r="H814" s="14" t="s">
        <v>329</v>
      </c>
      <c r="J814" s="48"/>
    </row>
    <row r="815" spans="2:8" ht="12.75">
      <c r="B815" s="169" t="s">
        <v>149</v>
      </c>
      <c r="C815" s="170" t="s">
        <v>18</v>
      </c>
      <c r="D815" s="11">
        <v>16</v>
      </c>
      <c r="E815" s="170" t="s">
        <v>387</v>
      </c>
      <c r="F815" s="10" t="s">
        <v>494</v>
      </c>
      <c r="G815" s="10" t="s">
        <v>368</v>
      </c>
      <c r="H815" s="14" t="s">
        <v>329</v>
      </c>
    </row>
    <row r="816" spans="2:8" ht="12.75">
      <c r="B816" s="169" t="s">
        <v>151</v>
      </c>
      <c r="C816" s="170" t="s">
        <v>18</v>
      </c>
      <c r="D816" s="11">
        <v>55</v>
      </c>
      <c r="E816" s="170" t="s">
        <v>387</v>
      </c>
      <c r="F816" s="10" t="s">
        <v>495</v>
      </c>
      <c r="G816" s="10" t="s">
        <v>368</v>
      </c>
      <c r="H816" s="14" t="s">
        <v>329</v>
      </c>
    </row>
    <row r="817" spans="2:8" ht="12.75">
      <c r="B817" s="169" t="s">
        <v>151</v>
      </c>
      <c r="C817" s="170" t="s">
        <v>18</v>
      </c>
      <c r="D817" s="11">
        <v>109</v>
      </c>
      <c r="E817" s="170" t="s">
        <v>500</v>
      </c>
      <c r="F817" s="10" t="s">
        <v>495</v>
      </c>
      <c r="G817" s="10" t="s">
        <v>368</v>
      </c>
      <c r="H817" s="14" t="s">
        <v>329</v>
      </c>
    </row>
    <row r="818" spans="2:8" ht="12.75">
      <c r="B818" s="169">
        <v>95</v>
      </c>
      <c r="C818" s="170" t="s">
        <v>18</v>
      </c>
      <c r="D818" s="11">
        <v>1439</v>
      </c>
      <c r="E818" s="170" t="s">
        <v>500</v>
      </c>
      <c r="F818" s="10" t="s">
        <v>494</v>
      </c>
      <c r="G818" s="10" t="s">
        <v>368</v>
      </c>
      <c r="H818" s="14" t="s">
        <v>329</v>
      </c>
    </row>
    <row r="819" spans="2:8" ht="12.75">
      <c r="B819" s="169" t="s">
        <v>142</v>
      </c>
      <c r="C819" s="170" t="s">
        <v>18</v>
      </c>
      <c r="D819" s="11">
        <v>20</v>
      </c>
      <c r="E819" s="170" t="s">
        <v>387</v>
      </c>
      <c r="F819" s="10" t="s">
        <v>495</v>
      </c>
      <c r="G819" s="10" t="s">
        <v>368</v>
      </c>
      <c r="H819" s="14" t="s">
        <v>329</v>
      </c>
    </row>
    <row r="820" spans="2:8" ht="12.75">
      <c r="B820" s="169" t="s">
        <v>271</v>
      </c>
      <c r="C820" s="170" t="s">
        <v>155</v>
      </c>
      <c r="D820" s="11">
        <v>168</v>
      </c>
      <c r="E820" s="170" t="s">
        <v>387</v>
      </c>
      <c r="F820" s="10" t="s">
        <v>516</v>
      </c>
      <c r="G820" s="10" t="s">
        <v>368</v>
      </c>
      <c r="H820" s="14" t="s">
        <v>329</v>
      </c>
    </row>
    <row r="821" spans="2:8" ht="12.75">
      <c r="B821" s="169" t="s">
        <v>280</v>
      </c>
      <c r="C821" s="170" t="s">
        <v>155</v>
      </c>
      <c r="D821" s="11">
        <v>148</v>
      </c>
      <c r="E821" s="170" t="s">
        <v>500</v>
      </c>
      <c r="F821" s="10" t="s">
        <v>516</v>
      </c>
      <c r="G821" s="10" t="s">
        <v>368</v>
      </c>
      <c r="H821" s="14" t="s">
        <v>329</v>
      </c>
    </row>
    <row r="822" spans="2:10" ht="12.75">
      <c r="B822" s="169" t="s">
        <v>281</v>
      </c>
      <c r="C822" s="170" t="s">
        <v>155</v>
      </c>
      <c r="D822" s="11">
        <v>354</v>
      </c>
      <c r="E822" s="170" t="s">
        <v>500</v>
      </c>
      <c r="F822" s="10" t="s">
        <v>495</v>
      </c>
      <c r="G822" s="10" t="s">
        <v>368</v>
      </c>
      <c r="H822" s="14" t="s">
        <v>329</v>
      </c>
      <c r="J822" s="48"/>
    </row>
    <row r="823" spans="2:8" ht="12.75">
      <c r="B823" s="169" t="s">
        <v>282</v>
      </c>
      <c r="C823" s="170" t="s">
        <v>155</v>
      </c>
      <c r="D823" s="11">
        <v>126</v>
      </c>
      <c r="E823" s="170" t="s">
        <v>387</v>
      </c>
      <c r="F823" s="10" t="s">
        <v>495</v>
      </c>
      <c r="G823" s="10" t="s">
        <v>368</v>
      </c>
      <c r="H823" s="14" t="s">
        <v>329</v>
      </c>
    </row>
    <row r="824" spans="2:8" ht="12.75">
      <c r="B824" s="169" t="s">
        <v>283</v>
      </c>
      <c r="C824" s="170" t="s">
        <v>155</v>
      </c>
      <c r="D824" s="11">
        <v>30</v>
      </c>
      <c r="E824" s="170" t="s">
        <v>500</v>
      </c>
      <c r="F824" s="10" t="s">
        <v>495</v>
      </c>
      <c r="G824" s="10" t="s">
        <v>368</v>
      </c>
      <c r="H824" s="14" t="s">
        <v>329</v>
      </c>
    </row>
    <row r="825" spans="2:10" ht="12.75">
      <c r="B825" s="169">
        <v>97</v>
      </c>
      <c r="C825" s="170" t="s">
        <v>155</v>
      </c>
      <c r="D825" s="11">
        <v>412</v>
      </c>
      <c r="E825" s="170" t="s">
        <v>500</v>
      </c>
      <c r="F825" s="10" t="s">
        <v>494</v>
      </c>
      <c r="G825" s="10" t="s">
        <v>368</v>
      </c>
      <c r="H825" s="14" t="s">
        <v>329</v>
      </c>
      <c r="J825" s="48"/>
    </row>
    <row r="826" spans="2:8" ht="12.75">
      <c r="B826" s="169" t="s">
        <v>282</v>
      </c>
      <c r="C826" s="170" t="s">
        <v>155</v>
      </c>
      <c r="D826" s="11">
        <v>822</v>
      </c>
      <c r="E826" s="170" t="s">
        <v>500</v>
      </c>
      <c r="F826" s="10" t="s">
        <v>495</v>
      </c>
      <c r="G826" s="10" t="s">
        <v>368</v>
      </c>
      <c r="H826" s="14" t="s">
        <v>329</v>
      </c>
    </row>
    <row r="827" spans="2:10" ht="12.75">
      <c r="B827" s="169" t="s">
        <v>281</v>
      </c>
      <c r="C827" s="170" t="s">
        <v>155</v>
      </c>
      <c r="D827" s="11">
        <v>1091</v>
      </c>
      <c r="E827" s="170" t="s">
        <v>387</v>
      </c>
      <c r="F827" s="10" t="s">
        <v>495</v>
      </c>
      <c r="G827" s="10" t="s">
        <v>368</v>
      </c>
      <c r="H827" s="14" t="s">
        <v>329</v>
      </c>
      <c r="J827" s="48"/>
    </row>
    <row r="828" spans="2:8" ht="12.75">
      <c r="B828" s="169" t="s">
        <v>153</v>
      </c>
      <c r="C828" s="170" t="s">
        <v>155</v>
      </c>
      <c r="D828" s="11">
        <v>973</v>
      </c>
      <c r="E828" s="170" t="s">
        <v>387</v>
      </c>
      <c r="F828" s="10" t="s">
        <v>516</v>
      </c>
      <c r="G828" s="10" t="s">
        <v>368</v>
      </c>
      <c r="H828" s="14" t="s">
        <v>329</v>
      </c>
    </row>
    <row r="829" spans="2:8" ht="12.75">
      <c r="B829" s="169" t="s">
        <v>153</v>
      </c>
      <c r="C829" s="170" t="s">
        <v>155</v>
      </c>
      <c r="D829" s="11">
        <v>71</v>
      </c>
      <c r="E829" s="170" t="s">
        <v>500</v>
      </c>
      <c r="F829" s="10" t="s">
        <v>516</v>
      </c>
      <c r="G829" s="10" t="s">
        <v>368</v>
      </c>
      <c r="H829" s="14" t="s">
        <v>329</v>
      </c>
    </row>
    <row r="830" spans="2:8" ht="12.75">
      <c r="B830" s="169" t="s">
        <v>154</v>
      </c>
      <c r="C830" s="170" t="s">
        <v>155</v>
      </c>
      <c r="D830" s="11">
        <v>261</v>
      </c>
      <c r="E830" s="170" t="s">
        <v>387</v>
      </c>
      <c r="F830" s="10" t="s">
        <v>495</v>
      </c>
      <c r="G830" s="10" t="s">
        <v>368</v>
      </c>
      <c r="H830" s="14" t="s">
        <v>329</v>
      </c>
    </row>
    <row r="831" spans="2:8" ht="12.75">
      <c r="B831" s="346" t="s">
        <v>285</v>
      </c>
      <c r="C831" s="347" t="s">
        <v>155</v>
      </c>
      <c r="D831" s="71">
        <v>96</v>
      </c>
      <c r="E831" s="347" t="s">
        <v>500</v>
      </c>
      <c r="F831" s="70" t="s">
        <v>494</v>
      </c>
      <c r="G831" s="70" t="s">
        <v>368</v>
      </c>
      <c r="H831" s="348" t="s">
        <v>329</v>
      </c>
    </row>
    <row r="832" spans="2:8" ht="12.75">
      <c r="B832" s="169" t="s">
        <v>269</v>
      </c>
      <c r="C832" s="170" t="s">
        <v>123</v>
      </c>
      <c r="D832" s="11">
        <v>77</v>
      </c>
      <c r="E832" s="170"/>
      <c r="F832" s="10" t="s">
        <v>495</v>
      </c>
      <c r="G832" s="10" t="s">
        <v>368</v>
      </c>
      <c r="H832" s="13"/>
    </row>
    <row r="833" spans="2:8" ht="12.75">
      <c r="B833" s="169" t="s">
        <v>292</v>
      </c>
      <c r="C833" s="170" t="s">
        <v>123</v>
      </c>
      <c r="D833" s="11">
        <v>17</v>
      </c>
      <c r="E833" s="170"/>
      <c r="F833" s="10" t="s">
        <v>495</v>
      </c>
      <c r="G833" s="10" t="s">
        <v>368</v>
      </c>
      <c r="H833" s="13"/>
    </row>
    <row r="834" spans="2:8" ht="12.75">
      <c r="B834" s="169" t="s">
        <v>293</v>
      </c>
      <c r="C834" s="170" t="s">
        <v>123</v>
      </c>
      <c r="D834" s="11">
        <v>17</v>
      </c>
      <c r="E834" s="170"/>
      <c r="F834" s="10" t="s">
        <v>495</v>
      </c>
      <c r="G834" s="10" t="s">
        <v>368</v>
      </c>
      <c r="H834" s="13"/>
    </row>
    <row r="835" spans="2:8" ht="12.75">
      <c r="B835" s="169" t="s">
        <v>270</v>
      </c>
      <c r="C835" s="170" t="s">
        <v>123</v>
      </c>
      <c r="D835" s="11">
        <v>100</v>
      </c>
      <c r="E835" s="170"/>
      <c r="F835" s="10" t="s">
        <v>495</v>
      </c>
      <c r="G835" s="10" t="s">
        <v>368</v>
      </c>
      <c r="H835" s="13"/>
    </row>
    <row r="836" spans="2:8" ht="12.75">
      <c r="B836" s="169" t="s">
        <v>272</v>
      </c>
      <c r="C836" s="170" t="s">
        <v>123</v>
      </c>
      <c r="D836" s="11">
        <v>39</v>
      </c>
      <c r="E836" s="170"/>
      <c r="F836" s="10" t="s">
        <v>494</v>
      </c>
      <c r="G836" s="10" t="s">
        <v>368</v>
      </c>
      <c r="H836" s="13"/>
    </row>
    <row r="837" spans="2:8" ht="12.75">
      <c r="B837" s="169" t="s">
        <v>273</v>
      </c>
      <c r="C837" s="170" t="s">
        <v>123</v>
      </c>
      <c r="D837" s="11">
        <v>291</v>
      </c>
      <c r="E837" s="170"/>
      <c r="F837" s="10" t="s">
        <v>494</v>
      </c>
      <c r="G837" s="10" t="s">
        <v>368</v>
      </c>
      <c r="H837" s="13"/>
    </row>
    <row r="838" spans="2:8" ht="12.75">
      <c r="B838" s="169" t="s">
        <v>294</v>
      </c>
      <c r="C838" s="170" t="s">
        <v>123</v>
      </c>
      <c r="D838" s="11">
        <v>17</v>
      </c>
      <c r="E838" s="170"/>
      <c r="F838" s="10" t="s">
        <v>495</v>
      </c>
      <c r="G838" s="10" t="s">
        <v>368</v>
      </c>
      <c r="H838" s="13"/>
    </row>
    <row r="839" spans="2:8" ht="12.75">
      <c r="B839" s="169" t="s">
        <v>295</v>
      </c>
      <c r="C839" s="170" t="s">
        <v>123</v>
      </c>
      <c r="D839" s="11">
        <v>16</v>
      </c>
      <c r="E839" s="170"/>
      <c r="F839" s="10" t="s">
        <v>495</v>
      </c>
      <c r="G839" s="10" t="s">
        <v>368</v>
      </c>
      <c r="H839" s="13"/>
    </row>
    <row r="840" spans="2:8" ht="12.75">
      <c r="B840" s="169" t="s">
        <v>296</v>
      </c>
      <c r="C840" s="170" t="s">
        <v>123</v>
      </c>
      <c r="D840" s="11">
        <v>18</v>
      </c>
      <c r="E840" s="170"/>
      <c r="F840" s="10" t="s">
        <v>495</v>
      </c>
      <c r="G840" s="10" t="s">
        <v>368</v>
      </c>
      <c r="H840" s="13"/>
    </row>
    <row r="841" spans="2:8" ht="12.75">
      <c r="B841" s="169">
        <v>41</v>
      </c>
      <c r="C841" s="170" t="s">
        <v>123</v>
      </c>
      <c r="D841" s="11">
        <v>91</v>
      </c>
      <c r="E841" s="170"/>
      <c r="F841" s="10" t="s">
        <v>495</v>
      </c>
      <c r="G841" s="10" t="s">
        <v>368</v>
      </c>
      <c r="H841" s="13"/>
    </row>
    <row r="842" spans="2:8" ht="12.75">
      <c r="B842" s="169" t="s">
        <v>252</v>
      </c>
      <c r="C842" s="170" t="s">
        <v>123</v>
      </c>
      <c r="D842" s="11">
        <v>122</v>
      </c>
      <c r="E842" s="170"/>
      <c r="F842" s="10" t="s">
        <v>495</v>
      </c>
      <c r="G842" s="10" t="s">
        <v>368</v>
      </c>
      <c r="H842" s="13"/>
    </row>
    <row r="843" spans="2:8" ht="12.75">
      <c r="B843" s="169" t="s">
        <v>156</v>
      </c>
      <c r="C843" s="170" t="s">
        <v>123</v>
      </c>
      <c r="D843" s="11">
        <v>202</v>
      </c>
      <c r="E843" s="170"/>
      <c r="F843" s="10" t="s">
        <v>494</v>
      </c>
      <c r="G843" s="10" t="s">
        <v>368</v>
      </c>
      <c r="H843" s="13"/>
    </row>
    <row r="844" spans="2:8" ht="12.75">
      <c r="B844" s="169" t="s">
        <v>297</v>
      </c>
      <c r="C844" s="170" t="s">
        <v>123</v>
      </c>
      <c r="D844" s="11">
        <v>45</v>
      </c>
      <c r="E844" s="170"/>
      <c r="F844" s="10" t="s">
        <v>495</v>
      </c>
      <c r="G844" s="10" t="s">
        <v>368</v>
      </c>
      <c r="H844" s="13"/>
    </row>
    <row r="845" spans="2:8" ht="12.75">
      <c r="B845" s="169" t="s">
        <v>298</v>
      </c>
      <c r="C845" s="170" t="s">
        <v>123</v>
      </c>
      <c r="D845" s="11">
        <v>18</v>
      </c>
      <c r="E845" s="170"/>
      <c r="F845" s="10" t="s">
        <v>495</v>
      </c>
      <c r="G845" s="10" t="s">
        <v>368</v>
      </c>
      <c r="H845" s="13"/>
    </row>
    <row r="846" spans="2:8" ht="12.75">
      <c r="B846" s="169" t="s">
        <v>275</v>
      </c>
      <c r="C846" s="170" t="s">
        <v>123</v>
      </c>
      <c r="D846" s="11">
        <v>161</v>
      </c>
      <c r="E846" s="170"/>
      <c r="F846" s="10" t="s">
        <v>495</v>
      </c>
      <c r="G846" s="10" t="s">
        <v>368</v>
      </c>
      <c r="H846" s="13"/>
    </row>
    <row r="847" spans="2:8" ht="12.75">
      <c r="B847" s="169" t="s">
        <v>276</v>
      </c>
      <c r="C847" s="170" t="s">
        <v>123</v>
      </c>
      <c r="D847" s="11">
        <v>85</v>
      </c>
      <c r="E847" s="170"/>
      <c r="F847" s="10" t="s">
        <v>494</v>
      </c>
      <c r="G847" s="10" t="s">
        <v>368</v>
      </c>
      <c r="H847" s="13"/>
    </row>
    <row r="848" spans="2:8" ht="12.75">
      <c r="B848" s="169" t="s">
        <v>297</v>
      </c>
      <c r="C848" s="170" t="s">
        <v>123</v>
      </c>
      <c r="D848" s="11">
        <v>137</v>
      </c>
      <c r="E848" s="170"/>
      <c r="F848" s="10" t="s">
        <v>495</v>
      </c>
      <c r="G848" s="10" t="s">
        <v>368</v>
      </c>
      <c r="H848" s="13"/>
    </row>
    <row r="849" spans="2:8" ht="13.5" thickBot="1">
      <c r="B849" s="349" t="s">
        <v>299</v>
      </c>
      <c r="C849" s="171" t="s">
        <v>123</v>
      </c>
      <c r="D849" s="350">
        <v>18</v>
      </c>
      <c r="E849" s="171"/>
      <c r="F849" s="28" t="s">
        <v>495</v>
      </c>
      <c r="G849" s="28" t="s">
        <v>368</v>
      </c>
      <c r="H849" s="351"/>
    </row>
    <row r="850" spans="2:8" ht="12.75">
      <c r="B850" s="245"/>
      <c r="C850" s="175"/>
      <c r="D850" s="75"/>
      <c r="E850" s="175"/>
      <c r="F850" s="45"/>
      <c r="G850" s="45"/>
      <c r="H850" s="45"/>
    </row>
    <row r="851" spans="2:8" ht="12.75">
      <c r="B851" s="245"/>
      <c r="C851" s="175"/>
      <c r="D851" s="75"/>
      <c r="E851" s="175"/>
      <c r="F851" s="45"/>
      <c r="G851" s="45"/>
      <c r="H851" s="45"/>
    </row>
    <row r="852" spans="2:8" ht="12.75">
      <c r="B852" s="245"/>
      <c r="C852" s="175"/>
      <c r="D852" s="75"/>
      <c r="E852" s="175"/>
      <c r="F852" s="45"/>
      <c r="G852" s="45"/>
      <c r="H852" s="45"/>
    </row>
    <row r="853" spans="2:8" ht="12.75">
      <c r="B853" s="245"/>
      <c r="C853" s="175"/>
      <c r="D853" s="75"/>
      <c r="E853" s="175"/>
      <c r="F853" s="45"/>
      <c r="G853" s="45"/>
      <c r="H853" s="45"/>
    </row>
    <row r="854" spans="2:8" ht="12.75">
      <c r="B854" s="245"/>
      <c r="C854" s="175"/>
      <c r="D854" s="75"/>
      <c r="E854" s="175"/>
      <c r="F854" s="45"/>
      <c r="G854" s="45"/>
      <c r="H854" s="45"/>
    </row>
    <row r="855" spans="2:8" ht="12.75">
      <c r="B855" s="245"/>
      <c r="C855" s="175"/>
      <c r="D855" s="75"/>
      <c r="E855" s="175"/>
      <c r="F855" s="45"/>
      <c r="G855" s="45"/>
      <c r="H855" s="45"/>
    </row>
    <row r="856" spans="2:8" ht="12.75">
      <c r="B856" s="522" t="s">
        <v>0</v>
      </c>
      <c r="C856" s="522"/>
      <c r="D856" s="522"/>
      <c r="E856" s="522"/>
      <c r="F856" s="522"/>
      <c r="G856" s="522"/>
      <c r="H856" s="522"/>
    </row>
    <row r="857" spans="2:8" ht="12.75">
      <c r="B857" s="1"/>
      <c r="C857" s="1"/>
      <c r="D857" s="1"/>
      <c r="E857" s="1"/>
      <c r="F857" s="1"/>
      <c r="G857" s="1"/>
      <c r="H857" s="1"/>
    </row>
    <row r="858" spans="2:8" ht="12.75">
      <c r="B858" s="522" t="s">
        <v>1</v>
      </c>
      <c r="C858" s="522"/>
      <c r="D858" s="522"/>
      <c r="E858" s="522"/>
      <c r="F858" s="522"/>
      <c r="G858" s="522"/>
      <c r="H858" s="522"/>
    </row>
    <row r="859" spans="2:8" ht="12.75">
      <c r="B859" s="1"/>
      <c r="C859" s="1"/>
      <c r="D859" s="1"/>
      <c r="E859" s="1"/>
      <c r="F859" s="1"/>
      <c r="G859" s="1" t="s">
        <v>2</v>
      </c>
      <c r="H859" s="1"/>
    </row>
    <row r="860" spans="2:8" ht="12.75">
      <c r="B860" s="1" t="s">
        <v>268</v>
      </c>
      <c r="C860" s="1"/>
      <c r="D860" s="1"/>
      <c r="E860" s="1"/>
      <c r="F860" s="1"/>
      <c r="G860" s="1" t="s">
        <v>185</v>
      </c>
      <c r="H860" s="1"/>
    </row>
    <row r="861" spans="2:8" ht="12.75">
      <c r="B861" s="1" t="s">
        <v>265</v>
      </c>
      <c r="C861" s="1"/>
      <c r="D861" s="1"/>
      <c r="E861" s="1"/>
      <c r="F861" s="1"/>
      <c r="G861" s="1" t="s">
        <v>21</v>
      </c>
      <c r="H861" s="1"/>
    </row>
    <row r="862" spans="2:8" ht="12.75">
      <c r="B862" s="1" t="s">
        <v>138</v>
      </c>
      <c r="C862" s="1"/>
      <c r="D862" s="1"/>
      <c r="E862" s="1"/>
      <c r="F862" s="1"/>
      <c r="G862" s="1" t="s">
        <v>6</v>
      </c>
      <c r="H862" s="1"/>
    </row>
    <row r="863" spans="2:8" ht="13.5" thickBot="1">
      <c r="B863" s="1"/>
      <c r="C863" s="1"/>
      <c r="D863" s="1"/>
      <c r="E863" s="1"/>
      <c r="F863" s="1"/>
      <c r="G863" s="1"/>
      <c r="H863" s="1"/>
    </row>
    <row r="864" spans="2:8" ht="12.75">
      <c r="B864" s="2" t="s">
        <v>7</v>
      </c>
      <c r="C864" s="2" t="s">
        <v>8</v>
      </c>
      <c r="D864" s="2" t="s">
        <v>9</v>
      </c>
      <c r="E864" s="2" t="s">
        <v>10</v>
      </c>
      <c r="F864" s="2" t="s">
        <v>11</v>
      </c>
      <c r="G864" s="2" t="s">
        <v>12</v>
      </c>
      <c r="H864" s="2" t="s">
        <v>13</v>
      </c>
    </row>
    <row r="865" spans="2:8" ht="15" thickBot="1">
      <c r="B865" s="3" t="s">
        <v>14</v>
      </c>
      <c r="C865" s="3"/>
      <c r="D865" s="3" t="s">
        <v>15</v>
      </c>
      <c r="E865" s="3"/>
      <c r="F865" s="3"/>
      <c r="G865" s="3"/>
      <c r="H865" s="3" t="s">
        <v>16</v>
      </c>
    </row>
    <row r="866" spans="2:8" ht="3" customHeight="1" thickBot="1">
      <c r="B866" s="4"/>
      <c r="C866" s="5"/>
      <c r="D866" s="5"/>
      <c r="E866" s="5"/>
      <c r="F866" s="5"/>
      <c r="G866" s="5"/>
      <c r="H866" s="6"/>
    </row>
    <row r="867" spans="2:8" ht="13.5" thickBot="1">
      <c r="B867" s="4" t="s">
        <v>305</v>
      </c>
      <c r="C867" s="5"/>
      <c r="D867" s="5"/>
      <c r="E867" s="5"/>
      <c r="F867" s="5"/>
      <c r="G867" s="5"/>
      <c r="H867" s="6"/>
    </row>
    <row r="868" spans="2:8" ht="12.75">
      <c r="B868" s="352" t="s">
        <v>250</v>
      </c>
      <c r="C868" s="172" t="s">
        <v>123</v>
      </c>
      <c r="D868" s="25">
        <v>124</v>
      </c>
      <c r="E868" s="172"/>
      <c r="F868" s="24" t="s">
        <v>495</v>
      </c>
      <c r="G868" s="24" t="s">
        <v>368</v>
      </c>
      <c r="H868" s="27"/>
    </row>
    <row r="869" spans="2:8" ht="12.75">
      <c r="B869" s="169" t="s">
        <v>277</v>
      </c>
      <c r="C869" s="170" t="s">
        <v>123</v>
      </c>
      <c r="D869" s="11">
        <v>122</v>
      </c>
      <c r="E869" s="170"/>
      <c r="F869" s="10" t="s">
        <v>495</v>
      </c>
      <c r="G869" s="10" t="s">
        <v>368</v>
      </c>
      <c r="H869" s="13"/>
    </row>
    <row r="870" spans="2:8" ht="12.75">
      <c r="B870" s="169" t="s">
        <v>300</v>
      </c>
      <c r="C870" s="170" t="s">
        <v>123</v>
      </c>
      <c r="D870" s="11">
        <v>19</v>
      </c>
      <c r="E870" s="170"/>
      <c r="F870" s="10" t="s">
        <v>495</v>
      </c>
      <c r="G870" s="10" t="s">
        <v>368</v>
      </c>
      <c r="H870" s="13"/>
    </row>
    <row r="871" spans="2:8" ht="12.75">
      <c r="B871" s="344" t="s">
        <v>286</v>
      </c>
      <c r="C871" s="345" t="s">
        <v>123</v>
      </c>
      <c r="D871" s="22">
        <v>16</v>
      </c>
      <c r="E871" s="345"/>
      <c r="F871" s="20" t="s">
        <v>494</v>
      </c>
      <c r="G871" s="20"/>
      <c r="H871" s="78"/>
    </row>
    <row r="872" spans="2:8" ht="12.75">
      <c r="B872" s="169" t="s">
        <v>278</v>
      </c>
      <c r="C872" s="170" t="s">
        <v>123</v>
      </c>
      <c r="D872" s="11">
        <v>115</v>
      </c>
      <c r="E872" s="170"/>
      <c r="F872" s="10" t="s">
        <v>495</v>
      </c>
      <c r="G872" s="10" t="s">
        <v>368</v>
      </c>
      <c r="H872" s="13"/>
    </row>
    <row r="873" spans="2:8" ht="12.75">
      <c r="B873" s="169" t="s">
        <v>301</v>
      </c>
      <c r="C873" s="170" t="s">
        <v>123</v>
      </c>
      <c r="D873" s="11">
        <v>18</v>
      </c>
      <c r="E873" s="170"/>
      <c r="F873" s="10" t="s">
        <v>495</v>
      </c>
      <c r="G873" s="10" t="s">
        <v>368</v>
      </c>
      <c r="H873" s="13"/>
    </row>
    <row r="874" spans="2:8" ht="12.75">
      <c r="B874" s="169" t="s">
        <v>279</v>
      </c>
      <c r="C874" s="170" t="s">
        <v>123</v>
      </c>
      <c r="D874" s="11">
        <v>58</v>
      </c>
      <c r="E874" s="170"/>
      <c r="F874" s="10" t="s">
        <v>495</v>
      </c>
      <c r="G874" s="10" t="s">
        <v>368</v>
      </c>
      <c r="H874" s="13"/>
    </row>
    <row r="875" spans="2:10" ht="12.75">
      <c r="B875" s="169" t="s">
        <v>251</v>
      </c>
      <c r="C875" s="170" t="s">
        <v>123</v>
      </c>
      <c r="D875" s="11">
        <v>118</v>
      </c>
      <c r="E875" s="170"/>
      <c r="F875" s="10" t="s">
        <v>495</v>
      </c>
      <c r="G875" s="10" t="s">
        <v>368</v>
      </c>
      <c r="H875" s="13"/>
      <c r="J875" s="48"/>
    </row>
    <row r="876" spans="2:10" ht="12.75">
      <c r="B876" s="169" t="s">
        <v>284</v>
      </c>
      <c r="C876" s="170" t="s">
        <v>123</v>
      </c>
      <c r="D876" s="11">
        <v>83</v>
      </c>
      <c r="E876" s="170"/>
      <c r="F876" s="10" t="s">
        <v>495</v>
      </c>
      <c r="G876" s="10" t="s">
        <v>368</v>
      </c>
      <c r="H876" s="13"/>
      <c r="J876" s="48"/>
    </row>
    <row r="877" spans="2:8" ht="12.75">
      <c r="B877" s="169" t="s">
        <v>302</v>
      </c>
      <c r="C877" s="170" t="s">
        <v>123</v>
      </c>
      <c r="D877" s="11">
        <v>19</v>
      </c>
      <c r="E877" s="170"/>
      <c r="F877" s="10" t="s">
        <v>495</v>
      </c>
      <c r="G877" s="10" t="s">
        <v>368</v>
      </c>
      <c r="H877" s="13"/>
    </row>
    <row r="878" spans="2:8" ht="12.75">
      <c r="B878" s="169" t="s">
        <v>287</v>
      </c>
      <c r="C878" s="170" t="s">
        <v>123</v>
      </c>
      <c r="D878" s="11">
        <v>27</v>
      </c>
      <c r="E878" s="170"/>
      <c r="F878" s="10" t="s">
        <v>494</v>
      </c>
      <c r="G878" s="10"/>
      <c r="H878" s="13"/>
    </row>
    <row r="879" spans="2:8" ht="12.75">
      <c r="B879" s="169" t="s">
        <v>288</v>
      </c>
      <c r="C879" s="170" t="s">
        <v>123</v>
      </c>
      <c r="D879" s="11">
        <v>111</v>
      </c>
      <c r="E879" s="170"/>
      <c r="F879" s="10" t="s">
        <v>495</v>
      </c>
      <c r="G879" s="10"/>
      <c r="H879" s="13"/>
    </row>
    <row r="880" spans="2:8" ht="12.75">
      <c r="B880" s="169" t="s">
        <v>303</v>
      </c>
      <c r="C880" s="170" t="s">
        <v>123</v>
      </c>
      <c r="D880" s="11">
        <v>19</v>
      </c>
      <c r="E880" s="170"/>
      <c r="F880" s="10" t="s">
        <v>496</v>
      </c>
      <c r="G880" s="10"/>
      <c r="H880" s="13"/>
    </row>
    <row r="881" spans="2:8" ht="12.75">
      <c r="B881" s="169" t="s">
        <v>304</v>
      </c>
      <c r="C881" s="170" t="s">
        <v>123</v>
      </c>
      <c r="D881" s="11">
        <v>18</v>
      </c>
      <c r="E881" s="170"/>
      <c r="F881" s="10" t="s">
        <v>495</v>
      </c>
      <c r="G881" s="10"/>
      <c r="H881" s="13"/>
    </row>
    <row r="882" spans="2:8" ht="12.75">
      <c r="B882" s="169" t="s">
        <v>289</v>
      </c>
      <c r="C882" s="170" t="s">
        <v>123</v>
      </c>
      <c r="D882" s="11">
        <v>81</v>
      </c>
      <c r="E882" s="170"/>
      <c r="F882" s="10" t="s">
        <v>494</v>
      </c>
      <c r="G882" s="10"/>
      <c r="H882" s="13"/>
    </row>
    <row r="883" spans="2:8" ht="12.75">
      <c r="B883" s="169" t="s">
        <v>290</v>
      </c>
      <c r="C883" s="170" t="s">
        <v>123</v>
      </c>
      <c r="D883" s="11">
        <v>71</v>
      </c>
      <c r="E883" s="170"/>
      <c r="F883" s="10" t="s">
        <v>494</v>
      </c>
      <c r="G883" s="10"/>
      <c r="H883" s="13"/>
    </row>
    <row r="884" spans="2:8" ht="12.75">
      <c r="B884" s="169">
        <v>36</v>
      </c>
      <c r="C884" s="170" t="s">
        <v>123</v>
      </c>
      <c r="D884" s="11">
        <v>118</v>
      </c>
      <c r="E884" s="170"/>
      <c r="F884" s="10" t="s">
        <v>495</v>
      </c>
      <c r="G884" s="10"/>
      <c r="H884" s="13"/>
    </row>
    <row r="885" spans="2:8" ht="12.75">
      <c r="B885" s="169" t="s">
        <v>291</v>
      </c>
      <c r="C885" s="170" t="s">
        <v>123</v>
      </c>
      <c r="D885" s="11">
        <v>1300</v>
      </c>
      <c r="E885" s="170"/>
      <c r="F885" s="10" t="s">
        <v>494</v>
      </c>
      <c r="G885" s="10"/>
      <c r="H885" s="13"/>
    </row>
    <row r="886" spans="2:8" ht="3" customHeight="1">
      <c r="B886" s="35"/>
      <c r="C886" s="36"/>
      <c r="D886" s="37"/>
      <c r="E886" s="38"/>
      <c r="F886" s="38"/>
      <c r="G886" s="38"/>
      <c r="H886" s="39"/>
    </row>
    <row r="887" spans="2:8" ht="15" thickBot="1">
      <c r="B887" s="353" t="s">
        <v>140</v>
      </c>
      <c r="C887" s="354"/>
      <c r="D887" s="355">
        <v>10882</v>
      </c>
      <c r="E887" s="561" t="s">
        <v>828</v>
      </c>
      <c r="F887" s="562"/>
      <c r="G887" s="562"/>
      <c r="H887" s="563"/>
    </row>
    <row r="889" ht="12.75">
      <c r="A889" s="245" t="s">
        <v>898</v>
      </c>
    </row>
    <row r="890" ht="12.75">
      <c r="A890" s="245"/>
    </row>
    <row r="916" spans="2:8" ht="12.75">
      <c r="B916" s="522" t="s">
        <v>0</v>
      </c>
      <c r="C916" s="522"/>
      <c r="D916" s="522"/>
      <c r="E916" s="522"/>
      <c r="F916" s="522"/>
      <c r="G916" s="522"/>
      <c r="H916" s="522"/>
    </row>
    <row r="917" spans="2:8" ht="12.75">
      <c r="B917" s="1"/>
      <c r="C917" s="1"/>
      <c r="D917" s="1"/>
      <c r="E917" s="1"/>
      <c r="F917" s="1"/>
      <c r="G917" s="1"/>
      <c r="H917" s="1"/>
    </row>
    <row r="918" spans="2:8" ht="12.75">
      <c r="B918" s="522" t="s">
        <v>1</v>
      </c>
      <c r="C918" s="522"/>
      <c r="D918" s="522"/>
      <c r="E918" s="522"/>
      <c r="F918" s="522"/>
      <c r="G918" s="522"/>
      <c r="H918" s="522"/>
    </row>
    <row r="919" spans="2:8" ht="12.75">
      <c r="B919" s="1"/>
      <c r="C919" s="1"/>
      <c r="D919" s="1"/>
      <c r="E919" s="1"/>
      <c r="F919" s="1"/>
      <c r="G919" s="1" t="s">
        <v>2</v>
      </c>
      <c r="H919" s="1"/>
    </row>
    <row r="920" spans="2:8" ht="12.75">
      <c r="B920" s="1" t="s">
        <v>3</v>
      </c>
      <c r="C920" s="1"/>
      <c r="D920" s="1"/>
      <c r="E920" s="1"/>
      <c r="F920" s="1"/>
      <c r="G920" s="1" t="s">
        <v>213</v>
      </c>
      <c r="H920" s="1"/>
    </row>
    <row r="921" spans="2:8" ht="12.75">
      <c r="B921" s="1" t="s">
        <v>313</v>
      </c>
      <c r="C921" s="1"/>
      <c r="D921" s="1"/>
      <c r="E921" s="1"/>
      <c r="F921" s="1"/>
      <c r="G921" s="1" t="s">
        <v>838</v>
      </c>
      <c r="H921" s="1"/>
    </row>
    <row r="922" spans="2:8" ht="12.75">
      <c r="B922" s="1" t="s">
        <v>138</v>
      </c>
      <c r="C922" s="1"/>
      <c r="D922" s="1"/>
      <c r="E922" s="1"/>
      <c r="F922" s="1"/>
      <c r="G922" s="1" t="s">
        <v>6</v>
      </c>
      <c r="H922" s="1"/>
    </row>
    <row r="923" spans="2:8" ht="13.5" thickBot="1">
      <c r="B923" s="1"/>
      <c r="C923" s="1"/>
      <c r="D923" s="1"/>
      <c r="E923" s="1"/>
      <c r="F923" s="1"/>
      <c r="G923" s="1"/>
      <c r="H923" s="1"/>
    </row>
    <row r="924" spans="2:8" ht="12.75">
      <c r="B924" s="2" t="s">
        <v>7</v>
      </c>
      <c r="C924" s="2" t="s">
        <v>8</v>
      </c>
      <c r="D924" s="2" t="s">
        <v>9</v>
      </c>
      <c r="E924" s="2" t="s">
        <v>10</v>
      </c>
      <c r="F924" s="2" t="s">
        <v>11</v>
      </c>
      <c r="G924" s="2" t="s">
        <v>12</v>
      </c>
      <c r="H924" s="2" t="s">
        <v>13</v>
      </c>
    </row>
    <row r="925" spans="2:8" ht="15" thickBot="1">
      <c r="B925" s="3" t="s">
        <v>14</v>
      </c>
      <c r="C925" s="3"/>
      <c r="D925" s="3" t="s">
        <v>15</v>
      </c>
      <c r="E925" s="3"/>
      <c r="F925" s="3"/>
      <c r="G925" s="3"/>
      <c r="H925" s="3" t="s">
        <v>16</v>
      </c>
    </row>
    <row r="926" spans="2:8" ht="3" customHeight="1" thickBot="1">
      <c r="B926" s="4"/>
      <c r="C926" s="5"/>
      <c r="D926" s="5"/>
      <c r="E926" s="5"/>
      <c r="F926" s="5"/>
      <c r="G926" s="5"/>
      <c r="H926" s="6"/>
    </row>
    <row r="927" spans="2:8" ht="13.5" thickBot="1">
      <c r="B927" s="4" t="s">
        <v>307</v>
      </c>
      <c r="C927" s="5"/>
      <c r="D927" s="5"/>
      <c r="E927" s="5"/>
      <c r="F927" s="5"/>
      <c r="G927" s="5"/>
      <c r="H927" s="6"/>
    </row>
    <row r="928" spans="2:8" ht="12.75">
      <c r="B928" s="23">
        <v>31</v>
      </c>
      <c r="C928" s="26" t="s">
        <v>123</v>
      </c>
      <c r="D928" s="25">
        <v>1914</v>
      </c>
      <c r="E928" s="26"/>
      <c r="F928" s="24" t="s">
        <v>495</v>
      </c>
      <c r="G928" s="24" t="s">
        <v>368</v>
      </c>
      <c r="H928" s="27"/>
    </row>
    <row r="929" spans="2:8" ht="3" customHeight="1">
      <c r="B929" s="35"/>
      <c r="C929" s="36"/>
      <c r="D929" s="37"/>
      <c r="E929" s="38"/>
      <c r="F929" s="38"/>
      <c r="G929" s="38"/>
      <c r="H929" s="39"/>
    </row>
    <row r="930" spans="2:8" ht="13.5" thickBot="1">
      <c r="B930" s="40" t="s">
        <v>308</v>
      </c>
      <c r="C930" s="41"/>
      <c r="D930" s="42">
        <f>SUM(D928:D929)</f>
        <v>1914</v>
      </c>
      <c r="E930" s="41"/>
      <c r="F930" s="41"/>
      <c r="G930" s="41"/>
      <c r="H930" s="43"/>
    </row>
    <row r="931" spans="2:8" ht="13.5" thickBot="1">
      <c r="B931" s="4" t="s">
        <v>309</v>
      </c>
      <c r="C931" s="5"/>
      <c r="D931" s="5"/>
      <c r="E931" s="5"/>
      <c r="F931" s="5"/>
      <c r="G931" s="5"/>
      <c r="H931" s="6"/>
    </row>
    <row r="932" spans="2:8" ht="12.75">
      <c r="B932" s="23">
        <v>1136</v>
      </c>
      <c r="C932" s="26" t="s">
        <v>123</v>
      </c>
      <c r="D932" s="25">
        <v>254</v>
      </c>
      <c r="E932" s="26"/>
      <c r="F932" s="24" t="s">
        <v>494</v>
      </c>
      <c r="G932" s="24" t="s">
        <v>368</v>
      </c>
      <c r="H932" s="27"/>
    </row>
    <row r="933" spans="2:8" ht="12.75">
      <c r="B933" s="17" t="s">
        <v>311</v>
      </c>
      <c r="C933" s="16" t="s">
        <v>123</v>
      </c>
      <c r="D933" s="11">
        <v>995</v>
      </c>
      <c r="E933" s="16"/>
      <c r="F933" s="10" t="s">
        <v>495</v>
      </c>
      <c r="G933" s="10" t="s">
        <v>368</v>
      </c>
      <c r="H933" s="13"/>
    </row>
    <row r="934" spans="2:8" ht="12.75">
      <c r="B934" s="17" t="s">
        <v>312</v>
      </c>
      <c r="C934" s="16" t="s">
        <v>123</v>
      </c>
      <c r="D934" s="11">
        <v>1317</v>
      </c>
      <c r="E934" s="16"/>
      <c r="F934" s="10" t="s">
        <v>495</v>
      </c>
      <c r="G934" s="10" t="s">
        <v>368</v>
      </c>
      <c r="H934" s="13"/>
    </row>
    <row r="935" spans="2:8" ht="3" customHeight="1">
      <c r="B935" s="35"/>
      <c r="C935" s="36"/>
      <c r="D935" s="37"/>
      <c r="E935" s="38"/>
      <c r="F935" s="38"/>
      <c r="G935" s="38"/>
      <c r="H935" s="39"/>
    </row>
    <row r="936" spans="2:8" ht="13.5" thickBot="1">
      <c r="B936" s="40" t="s">
        <v>310</v>
      </c>
      <c r="C936" s="41"/>
      <c r="D936" s="42">
        <f>SUM(D932:D935)</f>
        <v>2566</v>
      </c>
      <c r="E936" s="41"/>
      <c r="F936" s="41"/>
      <c r="G936" s="41"/>
      <c r="H936" s="43"/>
    </row>
    <row r="937" spans="2:8" ht="12.75">
      <c r="B937" s="81"/>
      <c r="C937" s="44"/>
      <c r="D937" s="46"/>
      <c r="E937" s="44"/>
      <c r="F937" s="44"/>
      <c r="G937" s="44"/>
      <c r="H937" s="44"/>
    </row>
    <row r="938" spans="2:8" ht="12.75">
      <c r="B938" s="1"/>
      <c r="C938" s="1"/>
      <c r="D938" s="1"/>
      <c r="E938" s="1"/>
      <c r="F938" s="1"/>
      <c r="G938" s="1" t="s">
        <v>2</v>
      </c>
      <c r="H938" s="1"/>
    </row>
    <row r="939" spans="2:8" ht="12.75">
      <c r="B939" s="1" t="s">
        <v>3</v>
      </c>
      <c r="C939" s="1"/>
      <c r="D939" s="1"/>
      <c r="E939" s="1"/>
      <c r="F939" s="1"/>
      <c r="G939" s="1" t="s">
        <v>213</v>
      </c>
      <c r="H939" s="1"/>
    </row>
    <row r="940" spans="2:8" ht="12.75">
      <c r="B940" s="1" t="s">
        <v>314</v>
      </c>
      <c r="C940" s="1"/>
      <c r="D940" s="1"/>
      <c r="E940" s="1"/>
      <c r="F940" s="1"/>
      <c r="G940" s="1" t="s">
        <v>838</v>
      </c>
      <c r="H940" s="1"/>
    </row>
    <row r="941" spans="2:8" ht="12.75">
      <c r="B941" s="1" t="s">
        <v>315</v>
      </c>
      <c r="C941" s="1"/>
      <c r="D941" s="1"/>
      <c r="E941" s="1"/>
      <c r="F941" s="1"/>
      <c r="G941" s="1" t="s">
        <v>6</v>
      </c>
      <c r="H941" s="1"/>
    </row>
    <row r="942" spans="2:8" ht="13.5" thickBot="1">
      <c r="B942" s="1"/>
      <c r="C942" s="1"/>
      <c r="D942" s="1"/>
      <c r="E942" s="1"/>
      <c r="F942" s="1"/>
      <c r="G942" s="1"/>
      <c r="H942" s="1"/>
    </row>
    <row r="943" spans="2:8" ht="12.75">
      <c r="B943" s="2" t="s">
        <v>7</v>
      </c>
      <c r="C943" s="2" t="s">
        <v>8</v>
      </c>
      <c r="D943" s="2" t="s">
        <v>9</v>
      </c>
      <c r="E943" s="2" t="s">
        <v>10</v>
      </c>
      <c r="F943" s="2" t="s">
        <v>11</v>
      </c>
      <c r="G943" s="2" t="s">
        <v>12</v>
      </c>
      <c r="H943" s="2" t="s">
        <v>13</v>
      </c>
    </row>
    <row r="944" spans="2:8" ht="15" thickBot="1">
      <c r="B944" s="3" t="s">
        <v>14</v>
      </c>
      <c r="C944" s="3"/>
      <c r="D944" s="3" t="s">
        <v>15</v>
      </c>
      <c r="E944" s="3"/>
      <c r="F944" s="3"/>
      <c r="G944" s="3"/>
      <c r="H944" s="3" t="s">
        <v>16</v>
      </c>
    </row>
    <row r="945" spans="2:8" ht="3" customHeight="1" thickBot="1">
      <c r="B945" s="4"/>
      <c r="C945" s="5"/>
      <c r="D945" s="5"/>
      <c r="E945" s="5"/>
      <c r="F945" s="5"/>
      <c r="G945" s="5"/>
      <c r="H945" s="6"/>
    </row>
    <row r="946" spans="2:8" ht="13.5" thickBot="1">
      <c r="B946" s="4" t="s">
        <v>316</v>
      </c>
      <c r="C946" s="5"/>
      <c r="D946" s="5"/>
      <c r="E946" s="5"/>
      <c r="F946" s="5"/>
      <c r="G946" s="5"/>
      <c r="H946" s="6"/>
    </row>
    <row r="947" spans="2:10" ht="12.75">
      <c r="B947" s="23">
        <v>66</v>
      </c>
      <c r="C947" s="26" t="s">
        <v>155</v>
      </c>
      <c r="D947" s="25">
        <v>1145</v>
      </c>
      <c r="E947" s="26" t="s">
        <v>509</v>
      </c>
      <c r="F947" s="24" t="s">
        <v>495</v>
      </c>
      <c r="G947" s="24" t="s">
        <v>368</v>
      </c>
      <c r="H947" s="33" t="s">
        <v>333</v>
      </c>
      <c r="J947" s="48"/>
    </row>
    <row r="948" spans="2:10" ht="12.75">
      <c r="B948" s="17">
        <v>67</v>
      </c>
      <c r="C948" s="16" t="s">
        <v>155</v>
      </c>
      <c r="D948" s="11">
        <v>1487</v>
      </c>
      <c r="E948" s="16" t="s">
        <v>509</v>
      </c>
      <c r="F948" s="20" t="s">
        <v>495</v>
      </c>
      <c r="G948" s="20" t="s">
        <v>368</v>
      </c>
      <c r="H948" s="167" t="s">
        <v>333</v>
      </c>
      <c r="J948" s="48"/>
    </row>
    <row r="949" spans="2:8" ht="12.75">
      <c r="B949" s="17">
        <v>63</v>
      </c>
      <c r="C949" s="16" t="s">
        <v>18</v>
      </c>
      <c r="D949" s="11">
        <v>1217</v>
      </c>
      <c r="E949" s="16" t="s">
        <v>509</v>
      </c>
      <c r="F949" s="20" t="s">
        <v>495</v>
      </c>
      <c r="G949" s="20" t="s">
        <v>368</v>
      </c>
      <c r="H949" s="167" t="s">
        <v>333</v>
      </c>
    </row>
    <row r="950" spans="2:8" ht="12.75">
      <c r="B950" s="17" t="s">
        <v>318</v>
      </c>
      <c r="C950" s="16" t="s">
        <v>18</v>
      </c>
      <c r="D950" s="11">
        <v>1096</v>
      </c>
      <c r="E950" s="16" t="s">
        <v>509</v>
      </c>
      <c r="F950" s="20" t="s">
        <v>495</v>
      </c>
      <c r="G950" s="20" t="s">
        <v>368</v>
      </c>
      <c r="H950" s="167" t="s">
        <v>333</v>
      </c>
    </row>
    <row r="951" spans="2:8" ht="12.75">
      <c r="B951" s="17">
        <v>1136</v>
      </c>
      <c r="C951" s="16" t="s">
        <v>123</v>
      </c>
      <c r="D951" s="11">
        <v>108</v>
      </c>
      <c r="E951" s="16"/>
      <c r="F951" s="20" t="s">
        <v>494</v>
      </c>
      <c r="G951" s="20" t="s">
        <v>368</v>
      </c>
      <c r="H951" s="78"/>
    </row>
    <row r="952" spans="2:8" ht="12.75">
      <c r="B952" s="17">
        <v>70</v>
      </c>
      <c r="C952" s="16" t="s">
        <v>123</v>
      </c>
      <c r="D952" s="11">
        <v>428</v>
      </c>
      <c r="E952" s="16"/>
      <c r="F952" s="20" t="s">
        <v>495</v>
      </c>
      <c r="G952" s="20" t="s">
        <v>368</v>
      </c>
      <c r="H952" s="78"/>
    </row>
    <row r="953" spans="2:10" ht="12.75">
      <c r="B953" s="17">
        <v>69</v>
      </c>
      <c r="C953" s="16" t="s">
        <v>123</v>
      </c>
      <c r="D953" s="11">
        <v>153</v>
      </c>
      <c r="E953" s="16"/>
      <c r="F953" s="20" t="s">
        <v>495</v>
      </c>
      <c r="G953" s="20" t="s">
        <v>368</v>
      </c>
      <c r="H953" s="78"/>
      <c r="J953" s="48"/>
    </row>
    <row r="954" spans="2:8" ht="12.75">
      <c r="B954" s="17" t="s">
        <v>319</v>
      </c>
      <c r="C954" s="16" t="s">
        <v>123</v>
      </c>
      <c r="D954" s="11">
        <v>526</v>
      </c>
      <c r="E954" s="16"/>
      <c r="F954" s="20" t="s">
        <v>495</v>
      </c>
      <c r="G954" s="20" t="s">
        <v>368</v>
      </c>
      <c r="H954" s="78"/>
    </row>
    <row r="955" spans="2:8" ht="12.75">
      <c r="B955" s="17" t="s">
        <v>320</v>
      </c>
      <c r="C955" s="16" t="s">
        <v>123</v>
      </c>
      <c r="D955" s="11">
        <v>334</v>
      </c>
      <c r="E955" s="16"/>
      <c r="F955" s="20" t="s">
        <v>495</v>
      </c>
      <c r="G955" s="20" t="s">
        <v>368</v>
      </c>
      <c r="H955" s="78"/>
    </row>
    <row r="956" spans="2:8" ht="12.75">
      <c r="B956" s="17">
        <v>72</v>
      </c>
      <c r="C956" s="16" t="s">
        <v>123</v>
      </c>
      <c r="D956" s="11">
        <v>265</v>
      </c>
      <c r="E956" s="16"/>
      <c r="F956" s="20" t="s">
        <v>495</v>
      </c>
      <c r="G956" s="20" t="s">
        <v>368</v>
      </c>
      <c r="H956" s="78"/>
    </row>
    <row r="957" spans="2:8" ht="12.75">
      <c r="B957" s="17" t="s">
        <v>312</v>
      </c>
      <c r="C957" s="16" t="s">
        <v>123</v>
      </c>
      <c r="D957" s="11">
        <v>758</v>
      </c>
      <c r="E957" s="16"/>
      <c r="F957" s="20" t="s">
        <v>495</v>
      </c>
      <c r="G957" s="20" t="s">
        <v>368</v>
      </c>
      <c r="H957" s="78"/>
    </row>
    <row r="958" spans="2:8" ht="12.75">
      <c r="B958" s="17">
        <v>71</v>
      </c>
      <c r="C958" s="16" t="s">
        <v>123</v>
      </c>
      <c r="D958" s="11">
        <v>357</v>
      </c>
      <c r="E958" s="16"/>
      <c r="F958" s="20" t="s">
        <v>495</v>
      </c>
      <c r="G958" s="20" t="s">
        <v>368</v>
      </c>
      <c r="H958" s="78"/>
    </row>
    <row r="959" spans="2:8" ht="12.75">
      <c r="B959" s="17" t="s">
        <v>321</v>
      </c>
      <c r="C959" s="16" t="s">
        <v>123</v>
      </c>
      <c r="D959" s="11">
        <v>488</v>
      </c>
      <c r="E959" s="16"/>
      <c r="F959" s="20" t="s">
        <v>495</v>
      </c>
      <c r="G959" s="20" t="s">
        <v>368</v>
      </c>
      <c r="H959" s="78"/>
    </row>
    <row r="960" spans="2:8" ht="12.75">
      <c r="B960" s="17" t="s">
        <v>322</v>
      </c>
      <c r="C960" s="16" t="s">
        <v>123</v>
      </c>
      <c r="D960" s="11">
        <v>280</v>
      </c>
      <c r="E960" s="16"/>
      <c r="F960" s="20" t="s">
        <v>495</v>
      </c>
      <c r="G960" s="20" t="s">
        <v>368</v>
      </c>
      <c r="H960" s="78"/>
    </row>
    <row r="961" spans="2:8" ht="12.75">
      <c r="B961" s="17">
        <v>1057</v>
      </c>
      <c r="C961" s="16" t="s">
        <v>123</v>
      </c>
      <c r="D961" s="11">
        <v>176</v>
      </c>
      <c r="E961" s="16"/>
      <c r="F961" s="20" t="s">
        <v>495</v>
      </c>
      <c r="G961" s="20" t="s">
        <v>368</v>
      </c>
      <c r="H961" s="78"/>
    </row>
    <row r="962" spans="2:8" ht="12.75">
      <c r="B962" s="17">
        <v>1058</v>
      </c>
      <c r="C962" s="16" t="s">
        <v>123</v>
      </c>
      <c r="D962" s="11">
        <v>152</v>
      </c>
      <c r="E962" s="16"/>
      <c r="F962" s="20" t="s">
        <v>495</v>
      </c>
      <c r="G962" s="20" t="s">
        <v>368</v>
      </c>
      <c r="H962" s="78"/>
    </row>
    <row r="963" spans="2:8" ht="3" customHeight="1">
      <c r="B963" s="35"/>
      <c r="C963" s="36"/>
      <c r="D963" s="37"/>
      <c r="E963" s="38"/>
      <c r="F963" s="38"/>
      <c r="G963" s="38"/>
      <c r="H963" s="39"/>
    </row>
    <row r="964" spans="2:8" ht="13.5" thickBot="1">
      <c r="B964" s="40" t="s">
        <v>317</v>
      </c>
      <c r="C964" s="41"/>
      <c r="D964" s="42">
        <f>SUM(D947:D963)</f>
        <v>8970</v>
      </c>
      <c r="E964" s="41"/>
      <c r="F964" s="41"/>
      <c r="G964" s="41"/>
      <c r="H964" s="43"/>
    </row>
    <row r="965" spans="2:8" ht="13.5" thickBot="1">
      <c r="B965" s="552" t="s">
        <v>890</v>
      </c>
      <c r="C965" s="553"/>
      <c r="D965" s="553"/>
      <c r="E965" s="553"/>
      <c r="F965" s="553"/>
      <c r="G965" s="553"/>
      <c r="H965" s="554"/>
    </row>
    <row r="966" spans="2:8" ht="12.75">
      <c r="B966" s="77" t="s">
        <v>891</v>
      </c>
      <c r="C966" s="21" t="s">
        <v>18</v>
      </c>
      <c r="D966" s="282">
        <v>2622.8673</v>
      </c>
      <c r="E966" s="21" t="s">
        <v>500</v>
      </c>
      <c r="F966" s="21" t="s">
        <v>495</v>
      </c>
      <c r="G966" s="21" t="s">
        <v>369</v>
      </c>
      <c r="H966" s="283" t="s">
        <v>329</v>
      </c>
    </row>
    <row r="967" spans="2:8" ht="12.75">
      <c r="B967" s="17" t="s">
        <v>892</v>
      </c>
      <c r="C967" s="16" t="s">
        <v>18</v>
      </c>
      <c r="D967" s="277">
        <v>1917.1809</v>
      </c>
      <c r="E967" s="16" t="s">
        <v>500</v>
      </c>
      <c r="F967" s="16" t="s">
        <v>495</v>
      </c>
      <c r="G967" s="16" t="s">
        <v>369</v>
      </c>
      <c r="H967" s="15" t="s">
        <v>329</v>
      </c>
    </row>
    <row r="968" spans="2:8" ht="12.75">
      <c r="B968" s="17" t="s">
        <v>893</v>
      </c>
      <c r="C968" s="16" t="s">
        <v>18</v>
      </c>
      <c r="D968" s="277">
        <v>3618.7754</v>
      </c>
      <c r="E968" s="16" t="s">
        <v>500</v>
      </c>
      <c r="F968" s="16" t="s">
        <v>495</v>
      </c>
      <c r="G968" s="16" t="s">
        <v>369</v>
      </c>
      <c r="H968" s="15" t="s">
        <v>329</v>
      </c>
    </row>
    <row r="969" spans="2:8" ht="12.75">
      <c r="B969" s="17">
        <v>409</v>
      </c>
      <c r="C969" s="16" t="s">
        <v>123</v>
      </c>
      <c r="D969" s="277">
        <v>540.62075</v>
      </c>
      <c r="E969" s="34"/>
      <c r="F969" s="16" t="s">
        <v>494</v>
      </c>
      <c r="G969" s="16" t="s">
        <v>369</v>
      </c>
      <c r="H969" s="274"/>
    </row>
    <row r="970" spans="2:8" ht="3" customHeight="1">
      <c r="B970" s="323"/>
      <c r="C970" s="34"/>
      <c r="D970" s="34"/>
      <c r="E970" s="34"/>
      <c r="F970" s="34"/>
      <c r="G970" s="34"/>
      <c r="H970" s="274"/>
    </row>
    <row r="971" spans="2:8" ht="13.5" thickBot="1">
      <c r="B971" s="448" t="s">
        <v>894</v>
      </c>
      <c r="C971" s="280"/>
      <c r="D971" s="279">
        <v>8700</v>
      </c>
      <c r="E971" s="280"/>
      <c r="F971" s="280"/>
      <c r="G971" s="280"/>
      <c r="H971" s="281"/>
    </row>
    <row r="972" spans="2:8" ht="12.75">
      <c r="B972" s="325"/>
      <c r="C972" s="325"/>
      <c r="D972" s="325"/>
      <c r="E972" s="325"/>
      <c r="F972" s="325"/>
      <c r="G972" s="325"/>
      <c r="H972" s="325"/>
    </row>
    <row r="973" spans="2:8" ht="12.75">
      <c r="B973" s="47"/>
      <c r="C973" s="47"/>
      <c r="D973" s="47"/>
      <c r="E973" s="47"/>
      <c r="F973" s="47"/>
      <c r="G973" s="47"/>
      <c r="H973" s="47"/>
    </row>
    <row r="974" spans="2:8" ht="12.75">
      <c r="B974" s="47"/>
      <c r="C974" s="47"/>
      <c r="D974" s="47"/>
      <c r="E974" s="47"/>
      <c r="F974" s="47"/>
      <c r="G974" s="47"/>
      <c r="H974" s="47"/>
    </row>
    <row r="975" spans="2:8" ht="12.75">
      <c r="B975" s="47"/>
      <c r="C975" s="47"/>
      <c r="D975" s="47"/>
      <c r="E975" s="47"/>
      <c r="F975" s="47"/>
      <c r="G975" s="47"/>
      <c r="H975" s="47"/>
    </row>
    <row r="976" spans="2:8" ht="12.75">
      <c r="B976" s="47"/>
      <c r="C976" s="47"/>
      <c r="D976" s="47"/>
      <c r="E976" s="47"/>
      <c r="F976" s="47"/>
      <c r="G976" s="47"/>
      <c r="H976" s="47"/>
    </row>
    <row r="977" spans="2:8" ht="12.75">
      <c r="B977" s="47"/>
      <c r="C977" s="47"/>
      <c r="D977" s="47"/>
      <c r="E977" s="47"/>
      <c r="F977" s="47"/>
      <c r="G977" s="47"/>
      <c r="H977" s="47"/>
    </row>
    <row r="978" spans="2:8" ht="12.75">
      <c r="B978" s="522" t="s">
        <v>0</v>
      </c>
      <c r="C978" s="522"/>
      <c r="D978" s="522"/>
      <c r="E978" s="522"/>
      <c r="F978" s="522"/>
      <c r="G978" s="522"/>
      <c r="H978" s="522"/>
    </row>
    <row r="979" spans="2:8" ht="12.75">
      <c r="B979" s="1"/>
      <c r="C979" s="1"/>
      <c r="D979" s="1"/>
      <c r="E979" s="1"/>
      <c r="F979" s="1"/>
      <c r="G979" s="1"/>
      <c r="H979" s="1"/>
    </row>
    <row r="980" spans="2:8" ht="12.75">
      <c r="B980" s="522" t="s">
        <v>1</v>
      </c>
      <c r="C980" s="522"/>
      <c r="D980" s="522"/>
      <c r="E980" s="522"/>
      <c r="F980" s="522"/>
      <c r="G980" s="522"/>
      <c r="H980" s="522"/>
    </row>
    <row r="981" spans="2:8" ht="12.75">
      <c r="B981" s="1"/>
      <c r="C981" s="1"/>
      <c r="D981" s="1"/>
      <c r="E981" s="1"/>
      <c r="F981" s="1"/>
      <c r="G981" s="1" t="s">
        <v>2</v>
      </c>
      <c r="H981" s="1"/>
    </row>
    <row r="982" spans="2:8" ht="12.75">
      <c r="B982" s="1" t="s">
        <v>3</v>
      </c>
      <c r="C982" s="1"/>
      <c r="D982" s="1"/>
      <c r="E982" s="1"/>
      <c r="F982" s="1"/>
      <c r="G982" s="1" t="s">
        <v>245</v>
      </c>
      <c r="H982" s="1"/>
    </row>
    <row r="983" spans="2:8" ht="12.75">
      <c r="B983" s="1" t="s">
        <v>465</v>
      </c>
      <c r="C983" s="1"/>
      <c r="D983" s="1"/>
      <c r="E983" s="1"/>
      <c r="F983" s="1"/>
      <c r="G983" s="1" t="s">
        <v>839</v>
      </c>
      <c r="H983" s="1"/>
    </row>
    <row r="984" spans="2:8" ht="12.75">
      <c r="B984" s="1" t="s">
        <v>378</v>
      </c>
      <c r="C984" s="1"/>
      <c r="D984" s="1"/>
      <c r="E984" s="1"/>
      <c r="F984" s="1"/>
      <c r="G984" s="1" t="s">
        <v>6</v>
      </c>
      <c r="H984" s="1"/>
    </row>
    <row r="985" spans="2:8" ht="13.5" thickBot="1">
      <c r="B985" s="1"/>
      <c r="C985" s="1"/>
      <c r="D985" s="1"/>
      <c r="E985" s="1"/>
      <c r="F985" s="1"/>
      <c r="G985" s="1"/>
      <c r="H985" s="1"/>
    </row>
    <row r="986" spans="2:8" ht="12.75">
      <c r="B986" s="2" t="s">
        <v>7</v>
      </c>
      <c r="C986" s="2" t="s">
        <v>8</v>
      </c>
      <c r="D986" s="2" t="s">
        <v>9</v>
      </c>
      <c r="E986" s="2" t="s">
        <v>10</v>
      </c>
      <c r="F986" s="2" t="s">
        <v>11</v>
      </c>
      <c r="G986" s="2" t="s">
        <v>12</v>
      </c>
      <c r="H986" s="2" t="s">
        <v>13</v>
      </c>
    </row>
    <row r="987" spans="2:8" ht="15" thickBot="1">
      <c r="B987" s="3" t="s">
        <v>14</v>
      </c>
      <c r="C987" s="3"/>
      <c r="D987" s="3" t="s">
        <v>15</v>
      </c>
      <c r="E987" s="3"/>
      <c r="F987" s="3"/>
      <c r="G987" s="3"/>
      <c r="H987" s="3" t="s">
        <v>16</v>
      </c>
    </row>
    <row r="988" spans="2:8" ht="3" customHeight="1" thickBot="1">
      <c r="B988" s="4"/>
      <c r="C988" s="5"/>
      <c r="D988" s="5"/>
      <c r="E988" s="5"/>
      <c r="F988" s="5"/>
      <c r="G988" s="5"/>
      <c r="H988" s="6"/>
    </row>
    <row r="989" spans="2:8" ht="13.5" thickBot="1">
      <c r="B989" s="4" t="s">
        <v>466</v>
      </c>
      <c r="C989" s="5"/>
      <c r="D989" s="5"/>
      <c r="E989" s="5"/>
      <c r="F989" s="5"/>
      <c r="G989" s="5"/>
      <c r="H989" s="6"/>
    </row>
    <row r="990" spans="2:8" ht="12.75">
      <c r="B990" s="164" t="s">
        <v>379</v>
      </c>
      <c r="C990" s="26" t="s">
        <v>123</v>
      </c>
      <c r="D990" s="25">
        <v>5648</v>
      </c>
      <c r="E990" s="26"/>
      <c r="F990" s="24" t="s">
        <v>495</v>
      </c>
      <c r="G990" s="24" t="s">
        <v>368</v>
      </c>
      <c r="H990" s="27"/>
    </row>
    <row r="991" spans="2:8" ht="12.75">
      <c r="B991" s="165" t="s">
        <v>380</v>
      </c>
      <c r="C991" s="16" t="s">
        <v>123</v>
      </c>
      <c r="D991" s="11">
        <v>109</v>
      </c>
      <c r="E991" s="16"/>
      <c r="F991" s="20" t="s">
        <v>495</v>
      </c>
      <c r="G991" s="20" t="s">
        <v>368</v>
      </c>
      <c r="H991" s="78"/>
    </row>
    <row r="992" spans="2:8" ht="12.75">
      <c r="B992" s="165" t="s">
        <v>381</v>
      </c>
      <c r="C992" s="16" t="s">
        <v>123</v>
      </c>
      <c r="D992" s="11">
        <v>40</v>
      </c>
      <c r="E992" s="16"/>
      <c r="F992" s="20" t="s">
        <v>495</v>
      </c>
      <c r="G992" s="20" t="s">
        <v>368</v>
      </c>
      <c r="H992" s="78"/>
    </row>
    <row r="993" spans="2:8" ht="3" customHeight="1">
      <c r="B993" s="35"/>
      <c r="C993" s="36"/>
      <c r="D993" s="37"/>
      <c r="E993" s="38"/>
      <c r="F993" s="38"/>
      <c r="G993" s="38"/>
      <c r="H993" s="39"/>
    </row>
    <row r="994" spans="2:8" ht="13.5" thickBot="1">
      <c r="B994" s="40" t="s">
        <v>467</v>
      </c>
      <c r="C994" s="41"/>
      <c r="D994" s="42">
        <f>SUM(D990:D993)</f>
        <v>5797</v>
      </c>
      <c r="E994" s="41"/>
      <c r="F994" s="41"/>
      <c r="G994" s="41"/>
      <c r="H994" s="43"/>
    </row>
    <row r="995" spans="2:8" ht="13.5" thickBot="1">
      <c r="B995" s="4" t="s">
        <v>468</v>
      </c>
      <c r="C995" s="5"/>
      <c r="D995" s="5"/>
      <c r="E995" s="5"/>
      <c r="F995" s="5"/>
      <c r="G995" s="5"/>
      <c r="H995" s="6"/>
    </row>
    <row r="996" spans="2:8" ht="12.75">
      <c r="B996" s="23">
        <v>65</v>
      </c>
      <c r="C996" s="26" t="s">
        <v>18</v>
      </c>
      <c r="D996" s="25">
        <v>6</v>
      </c>
      <c r="E996" s="26" t="s">
        <v>388</v>
      </c>
      <c r="F996" s="24" t="s">
        <v>494</v>
      </c>
      <c r="G996" s="24" t="s">
        <v>368</v>
      </c>
      <c r="H996" s="33" t="s">
        <v>331</v>
      </c>
    </row>
    <row r="997" spans="2:10" ht="12.75">
      <c r="B997" s="77">
        <v>34</v>
      </c>
      <c r="C997" s="21" t="s">
        <v>123</v>
      </c>
      <c r="D997" s="22">
        <v>150</v>
      </c>
      <c r="E997" s="21"/>
      <c r="F997" s="20" t="s">
        <v>495</v>
      </c>
      <c r="G997" s="20" t="s">
        <v>368</v>
      </c>
      <c r="H997" s="78"/>
      <c r="J997" s="48"/>
    </row>
    <row r="998" spans="2:8" ht="12.75">
      <c r="B998" s="166" t="s">
        <v>382</v>
      </c>
      <c r="C998" s="21" t="s">
        <v>123</v>
      </c>
      <c r="D998" s="22">
        <v>1589</v>
      </c>
      <c r="E998" s="21"/>
      <c r="F998" s="20" t="s">
        <v>494</v>
      </c>
      <c r="G998" s="20" t="s">
        <v>368</v>
      </c>
      <c r="H998" s="78"/>
    </row>
    <row r="999" spans="2:8" ht="3" customHeight="1">
      <c r="B999" s="35"/>
      <c r="C999" s="36"/>
      <c r="D999" s="37"/>
      <c r="E999" s="38"/>
      <c r="F999" s="38"/>
      <c r="G999" s="38"/>
      <c r="H999" s="39"/>
    </row>
    <row r="1000" spans="2:8" ht="13.5" thickBot="1">
      <c r="B1000" s="40" t="s">
        <v>469</v>
      </c>
      <c r="C1000" s="41"/>
      <c r="D1000" s="42">
        <f>SUM(D996:D999)</f>
        <v>1745</v>
      </c>
      <c r="E1000" s="41"/>
      <c r="F1000" s="41"/>
      <c r="G1000" s="41"/>
      <c r="H1000" s="43"/>
    </row>
    <row r="1001" spans="2:8" ht="13.5" thickBot="1">
      <c r="B1001" s="4" t="s">
        <v>470</v>
      </c>
      <c r="C1001" s="5"/>
      <c r="D1001" s="5"/>
      <c r="E1001" s="5"/>
      <c r="F1001" s="5"/>
      <c r="G1001" s="5"/>
      <c r="H1001" s="6"/>
    </row>
    <row r="1002" spans="2:8" ht="12.75">
      <c r="B1002" s="23">
        <v>71</v>
      </c>
      <c r="C1002" s="26" t="s">
        <v>18</v>
      </c>
      <c r="D1002" s="25">
        <v>7910</v>
      </c>
      <c r="E1002" s="26" t="s">
        <v>388</v>
      </c>
      <c r="F1002" s="24"/>
      <c r="G1002" s="24" t="s">
        <v>369</v>
      </c>
      <c r="H1002" s="33" t="s">
        <v>331</v>
      </c>
    </row>
    <row r="1003" spans="2:8" ht="3" customHeight="1">
      <c r="B1003" s="35"/>
      <c r="C1003" s="36"/>
      <c r="D1003" s="37"/>
      <c r="E1003" s="38"/>
      <c r="F1003" s="38"/>
      <c r="G1003" s="38"/>
      <c r="H1003" s="39"/>
    </row>
    <row r="1004" spans="2:8" ht="13.5" thickBot="1">
      <c r="B1004" s="40" t="s">
        <v>469</v>
      </c>
      <c r="C1004" s="41"/>
      <c r="D1004" s="42">
        <f>SUM(D1002:D1003)</f>
        <v>7910</v>
      </c>
      <c r="E1004" s="41"/>
      <c r="F1004" s="41"/>
      <c r="G1004" s="41"/>
      <c r="H1004" s="43"/>
    </row>
    <row r="1008" spans="2:8" ht="12.75">
      <c r="B1008" s="1"/>
      <c r="C1008" s="1"/>
      <c r="D1008" s="1"/>
      <c r="E1008" s="1"/>
      <c r="F1008" s="1"/>
      <c r="G1008" s="1" t="s">
        <v>2</v>
      </c>
      <c r="H1008" s="1"/>
    </row>
    <row r="1009" spans="2:8" ht="12.75">
      <c r="B1009" s="1" t="s">
        <v>3</v>
      </c>
      <c r="C1009" s="1"/>
      <c r="D1009" s="1"/>
      <c r="E1009" s="1"/>
      <c r="F1009" s="1"/>
      <c r="G1009" s="1" t="s">
        <v>245</v>
      </c>
      <c r="H1009" s="1"/>
    </row>
    <row r="1010" spans="2:8" ht="12.75">
      <c r="B1010" s="1" t="s">
        <v>471</v>
      </c>
      <c r="C1010" s="1"/>
      <c r="D1010" s="1"/>
      <c r="E1010" s="1"/>
      <c r="F1010" s="1"/>
      <c r="G1010" s="1" t="s">
        <v>839</v>
      </c>
      <c r="H1010" s="1"/>
    </row>
    <row r="1011" spans="2:8" ht="12.75">
      <c r="B1011" s="1" t="s">
        <v>187</v>
      </c>
      <c r="C1011" s="1"/>
      <c r="D1011" s="1"/>
      <c r="E1011" s="1"/>
      <c r="F1011" s="1"/>
      <c r="G1011" s="1" t="s">
        <v>6</v>
      </c>
      <c r="H1011" s="1"/>
    </row>
    <row r="1012" spans="2:8" ht="13.5" thickBot="1">
      <c r="B1012" s="1"/>
      <c r="C1012" s="1"/>
      <c r="D1012" s="1"/>
      <c r="E1012" s="1"/>
      <c r="F1012" s="1"/>
      <c r="G1012" s="1"/>
      <c r="H1012" s="1"/>
    </row>
    <row r="1013" spans="2:8" ht="12.75">
      <c r="B1013" s="2" t="s">
        <v>7</v>
      </c>
      <c r="C1013" s="2" t="s">
        <v>8</v>
      </c>
      <c r="D1013" s="2" t="s">
        <v>9</v>
      </c>
      <c r="E1013" s="2" t="s">
        <v>10</v>
      </c>
      <c r="F1013" s="2" t="s">
        <v>11</v>
      </c>
      <c r="G1013" s="2" t="s">
        <v>12</v>
      </c>
      <c r="H1013" s="2" t="s">
        <v>13</v>
      </c>
    </row>
    <row r="1014" spans="2:8" ht="15" thickBot="1">
      <c r="B1014" s="3" t="s">
        <v>14</v>
      </c>
      <c r="C1014" s="3"/>
      <c r="D1014" s="3" t="s">
        <v>15</v>
      </c>
      <c r="E1014" s="3"/>
      <c r="F1014" s="3"/>
      <c r="G1014" s="3"/>
      <c r="H1014" s="3" t="s">
        <v>16</v>
      </c>
    </row>
    <row r="1015" spans="2:8" ht="3" customHeight="1" thickBot="1">
      <c r="B1015" s="4"/>
      <c r="C1015" s="5"/>
      <c r="D1015" s="5"/>
      <c r="E1015" s="5"/>
      <c r="F1015" s="5"/>
      <c r="G1015" s="5"/>
      <c r="H1015" s="6"/>
    </row>
    <row r="1016" spans="2:8" ht="13.5" thickBot="1">
      <c r="B1016" s="4" t="s">
        <v>472</v>
      </c>
      <c r="C1016" s="5"/>
      <c r="D1016" s="5"/>
      <c r="E1016" s="5"/>
      <c r="F1016" s="5"/>
      <c r="G1016" s="5"/>
      <c r="H1016" s="6"/>
    </row>
    <row r="1017" spans="2:8" ht="12.75">
      <c r="B1017" s="164" t="s">
        <v>383</v>
      </c>
      <c r="C1017" s="26" t="s">
        <v>18</v>
      </c>
      <c r="D1017" s="25">
        <v>562</v>
      </c>
      <c r="E1017" s="26" t="s">
        <v>388</v>
      </c>
      <c r="F1017" s="24" t="s">
        <v>494</v>
      </c>
      <c r="G1017" s="24" t="s">
        <v>368</v>
      </c>
      <c r="H1017" s="33" t="s">
        <v>331</v>
      </c>
    </row>
    <row r="1018" spans="2:8" ht="12.75">
      <c r="B1018" s="165" t="s">
        <v>382</v>
      </c>
      <c r="C1018" s="16" t="s">
        <v>123</v>
      </c>
      <c r="D1018" s="11">
        <v>1613</v>
      </c>
      <c r="E1018" s="16"/>
      <c r="F1018" s="20" t="s">
        <v>494</v>
      </c>
      <c r="G1018" s="20" t="s">
        <v>368</v>
      </c>
      <c r="H1018" s="78"/>
    </row>
    <row r="1019" spans="2:8" ht="3" customHeight="1">
      <c r="B1019" s="35"/>
      <c r="C1019" s="36"/>
      <c r="D1019" s="37"/>
      <c r="E1019" s="38"/>
      <c r="F1019" s="38"/>
      <c r="G1019" s="38"/>
      <c r="H1019" s="39"/>
    </row>
    <row r="1020" spans="2:8" ht="13.5" thickBot="1">
      <c r="B1020" s="40" t="s">
        <v>473</v>
      </c>
      <c r="C1020" s="41"/>
      <c r="D1020" s="42">
        <f>SUM(D1017:D1019)</f>
        <v>2175</v>
      </c>
      <c r="E1020" s="41"/>
      <c r="F1020" s="41"/>
      <c r="G1020" s="41"/>
      <c r="H1020" s="43"/>
    </row>
    <row r="1040" spans="2:8" ht="12.75">
      <c r="B1040" s="522" t="s">
        <v>0</v>
      </c>
      <c r="C1040" s="522"/>
      <c r="D1040" s="522"/>
      <c r="E1040" s="522"/>
      <c r="F1040" s="522"/>
      <c r="G1040" s="522"/>
      <c r="H1040" s="522"/>
    </row>
    <row r="1041" spans="2:8" ht="12.75">
      <c r="B1041" s="1"/>
      <c r="C1041" s="1"/>
      <c r="D1041" s="1"/>
      <c r="E1041" s="1"/>
      <c r="F1041" s="1"/>
      <c r="G1041" s="1"/>
      <c r="H1041" s="1"/>
    </row>
    <row r="1042" spans="2:8" ht="12.75">
      <c r="B1042" s="522" t="s">
        <v>1</v>
      </c>
      <c r="C1042" s="522"/>
      <c r="D1042" s="522"/>
      <c r="E1042" s="522"/>
      <c r="F1042" s="522"/>
      <c r="G1042" s="522"/>
      <c r="H1042" s="522"/>
    </row>
    <row r="1043" spans="2:8" ht="12.75">
      <c r="B1043" s="1"/>
      <c r="C1043" s="1"/>
      <c r="D1043" s="1"/>
      <c r="E1043" s="1"/>
      <c r="F1043" s="1"/>
      <c r="G1043" s="1" t="s">
        <v>2</v>
      </c>
      <c r="H1043" s="1"/>
    </row>
    <row r="1044" spans="2:8" ht="12.75">
      <c r="B1044" s="1" t="s">
        <v>3</v>
      </c>
      <c r="C1044" s="1"/>
      <c r="D1044" s="1"/>
      <c r="E1044" s="1"/>
      <c r="F1044" s="1"/>
      <c r="G1044" s="1" t="s">
        <v>246</v>
      </c>
      <c r="H1044" s="1"/>
    </row>
    <row r="1045" spans="2:8" ht="12.75">
      <c r="B1045" s="1" t="s">
        <v>995</v>
      </c>
      <c r="C1045" s="1"/>
      <c r="D1045" s="1"/>
      <c r="E1045" s="1"/>
      <c r="F1045" s="1"/>
      <c r="G1045" s="1" t="s">
        <v>394</v>
      </c>
      <c r="H1045" s="1"/>
    </row>
    <row r="1046" spans="2:8" ht="12.75">
      <c r="B1046" s="1" t="s">
        <v>138</v>
      </c>
      <c r="C1046" s="1"/>
      <c r="D1046" s="1"/>
      <c r="E1046" s="1"/>
      <c r="F1046" s="1"/>
      <c r="G1046" s="1" t="s">
        <v>6</v>
      </c>
      <c r="H1046" s="1"/>
    </row>
    <row r="1047" spans="2:8" ht="13.5" thickBot="1">
      <c r="B1047" s="1"/>
      <c r="C1047" s="1"/>
      <c r="D1047" s="1"/>
      <c r="E1047" s="1"/>
      <c r="F1047" s="1"/>
      <c r="G1047" s="1"/>
      <c r="H1047" s="1"/>
    </row>
    <row r="1048" spans="2:8" ht="12.75">
      <c r="B1048" s="2" t="s">
        <v>7</v>
      </c>
      <c r="C1048" s="2" t="s">
        <v>8</v>
      </c>
      <c r="D1048" s="2" t="s">
        <v>9</v>
      </c>
      <c r="E1048" s="2" t="s">
        <v>10</v>
      </c>
      <c r="F1048" s="2" t="s">
        <v>11</v>
      </c>
      <c r="G1048" s="2" t="s">
        <v>12</v>
      </c>
      <c r="H1048" s="2" t="s">
        <v>13</v>
      </c>
    </row>
    <row r="1049" spans="2:8" ht="15" thickBot="1">
      <c r="B1049" s="3" t="s">
        <v>14</v>
      </c>
      <c r="C1049" s="3"/>
      <c r="D1049" s="3" t="s">
        <v>15</v>
      </c>
      <c r="E1049" s="3"/>
      <c r="F1049" s="3"/>
      <c r="G1049" s="3"/>
      <c r="H1049" s="3" t="s">
        <v>16</v>
      </c>
    </row>
    <row r="1050" spans="2:8" ht="3" customHeight="1" thickBot="1">
      <c r="B1050" s="4"/>
      <c r="C1050" s="5"/>
      <c r="D1050" s="5"/>
      <c r="E1050" s="5"/>
      <c r="F1050" s="5"/>
      <c r="G1050" s="5"/>
      <c r="H1050" s="6"/>
    </row>
    <row r="1051" spans="2:8" ht="13.5" thickBot="1">
      <c r="B1051" s="4" t="s">
        <v>392</v>
      </c>
      <c r="C1051" s="5"/>
      <c r="D1051" s="5"/>
      <c r="E1051" s="5"/>
      <c r="F1051" s="5"/>
      <c r="G1051" s="5"/>
      <c r="H1051" s="6"/>
    </row>
    <row r="1052" spans="2:8" ht="12.75">
      <c r="B1052" s="164" t="s">
        <v>395</v>
      </c>
      <c r="C1052" s="26" t="s">
        <v>18</v>
      </c>
      <c r="D1052" s="25">
        <v>8298</v>
      </c>
      <c r="E1052" s="26" t="s">
        <v>820</v>
      </c>
      <c r="F1052" s="24" t="s">
        <v>495</v>
      </c>
      <c r="G1052" s="24" t="s">
        <v>369</v>
      </c>
      <c r="H1052" s="33" t="s">
        <v>329</v>
      </c>
    </row>
    <row r="1053" spans="2:8" ht="3" customHeight="1">
      <c r="B1053" s="35"/>
      <c r="C1053" s="36"/>
      <c r="D1053" s="37"/>
      <c r="E1053" s="38"/>
      <c r="F1053" s="38"/>
      <c r="G1053" s="38"/>
      <c r="H1053" s="39"/>
    </row>
    <row r="1054" spans="2:8" ht="13.5" thickBot="1">
      <c r="B1054" s="40" t="s">
        <v>393</v>
      </c>
      <c r="C1054" s="41"/>
      <c r="D1054" s="42">
        <f>SUM(D1052:D1053)</f>
        <v>8298</v>
      </c>
      <c r="E1054" s="41"/>
      <c r="F1054" s="41"/>
      <c r="G1054" s="41"/>
      <c r="H1054" s="43"/>
    </row>
    <row r="1055" spans="2:8" ht="3" customHeight="1" thickBot="1">
      <c r="B1055" s="4"/>
      <c r="C1055" s="5"/>
      <c r="D1055" s="5"/>
      <c r="E1055" s="5"/>
      <c r="F1055" s="5"/>
      <c r="G1055" s="5"/>
      <c r="H1055" s="6"/>
    </row>
    <row r="1056" spans="2:8" ht="13.5" thickBot="1">
      <c r="B1056" s="7" t="s">
        <v>818</v>
      </c>
      <c r="C1056" s="8"/>
      <c r="D1056" s="8"/>
      <c r="E1056" s="8"/>
      <c r="F1056" s="8"/>
      <c r="G1056" s="8"/>
      <c r="H1056" s="9"/>
    </row>
    <row r="1057" spans="2:8" ht="12.75">
      <c r="B1057" s="77" t="s">
        <v>400</v>
      </c>
      <c r="C1057" s="21" t="s">
        <v>123</v>
      </c>
      <c r="D1057" s="22">
        <v>402</v>
      </c>
      <c r="E1057" s="21"/>
      <c r="F1057" s="20" t="s">
        <v>495</v>
      </c>
      <c r="G1057" s="20" t="s">
        <v>368</v>
      </c>
      <c r="H1057" s="78"/>
    </row>
    <row r="1058" spans="2:8" ht="12.75">
      <c r="B1058" s="165" t="s">
        <v>401</v>
      </c>
      <c r="C1058" s="16" t="s">
        <v>123</v>
      </c>
      <c r="D1058" s="11">
        <v>2164</v>
      </c>
      <c r="E1058" s="16"/>
      <c r="F1058" s="10" t="s">
        <v>495</v>
      </c>
      <c r="G1058" s="10" t="s">
        <v>368</v>
      </c>
      <c r="H1058" s="78"/>
    </row>
    <row r="1059" spans="2:8" ht="3" customHeight="1">
      <c r="B1059" s="35"/>
      <c r="C1059" s="36"/>
      <c r="D1059" s="37"/>
      <c r="E1059" s="38"/>
      <c r="F1059" s="38"/>
      <c r="G1059" s="38"/>
      <c r="H1059" s="39"/>
    </row>
    <row r="1060" spans="2:8" ht="13.5" thickBot="1">
      <c r="B1060" s="40" t="s">
        <v>819</v>
      </c>
      <c r="C1060" s="41"/>
      <c r="D1060" s="42">
        <f>SUM(D1057:D1059)</f>
        <v>2566</v>
      </c>
      <c r="E1060" s="41"/>
      <c r="F1060" s="41"/>
      <c r="G1060" s="41"/>
      <c r="H1060" s="43"/>
    </row>
    <row r="1061" spans="2:8" ht="13.5" thickBot="1">
      <c r="B1061" s="7" t="s">
        <v>991</v>
      </c>
      <c r="C1061" s="8"/>
      <c r="D1061" s="8"/>
      <c r="E1061" s="8"/>
      <c r="F1061" s="8"/>
      <c r="G1061" s="8"/>
      <c r="H1061" s="9"/>
    </row>
    <row r="1062" spans="2:8" ht="12.75">
      <c r="B1062" s="166" t="s">
        <v>992</v>
      </c>
      <c r="C1062" s="21" t="s">
        <v>123</v>
      </c>
      <c r="D1062" s="22">
        <v>3073</v>
      </c>
      <c r="E1062" s="21"/>
      <c r="F1062" s="20"/>
      <c r="G1062" s="20" t="s">
        <v>369</v>
      </c>
      <c r="H1062" s="78"/>
    </row>
    <row r="1063" spans="2:8" ht="12.75">
      <c r="B1063" s="165" t="s">
        <v>992</v>
      </c>
      <c r="C1063" s="16" t="s">
        <v>123</v>
      </c>
      <c r="D1063" s="11">
        <v>627</v>
      </c>
      <c r="E1063" s="16"/>
      <c r="F1063" s="10"/>
      <c r="G1063" s="10" t="s">
        <v>369</v>
      </c>
      <c r="H1063" s="78"/>
    </row>
    <row r="1064" spans="2:8" ht="3" customHeight="1">
      <c r="B1064" s="59"/>
      <c r="C1064" s="16"/>
      <c r="D1064" s="467"/>
      <c r="E1064" s="16"/>
      <c r="F1064" s="16"/>
      <c r="G1064" s="16"/>
      <c r="H1064" s="15"/>
    </row>
    <row r="1065" spans="2:8" ht="13.5" thickBot="1">
      <c r="B1065" s="213" t="s">
        <v>993</v>
      </c>
      <c r="C1065" s="29"/>
      <c r="D1065" s="214">
        <f>SUM(D1062:D1064)</f>
        <v>3700</v>
      </c>
      <c r="E1065" s="29"/>
      <c r="F1065" s="29"/>
      <c r="G1065" s="29"/>
      <c r="H1065" s="215"/>
    </row>
    <row r="1066" spans="2:8" ht="12.75">
      <c r="B1066" s="81"/>
      <c r="C1066" s="44"/>
      <c r="D1066" s="46"/>
      <c r="E1066" s="44"/>
      <c r="F1066" s="44"/>
      <c r="G1066" s="44"/>
      <c r="H1066" s="44"/>
    </row>
    <row r="1067" spans="2:8" ht="12.75">
      <c r="B1067" s="81"/>
      <c r="C1067" s="44"/>
      <c r="D1067" s="46"/>
      <c r="E1067" s="44"/>
      <c r="F1067" s="44"/>
      <c r="G1067" s="44"/>
      <c r="H1067" s="44"/>
    </row>
    <row r="1068" spans="2:8" ht="12.75">
      <c r="B1068" s="81"/>
      <c r="C1068" s="44"/>
      <c r="D1068" s="46"/>
      <c r="E1068" s="44"/>
      <c r="F1068" s="44"/>
      <c r="G1068" s="44"/>
      <c r="H1068" s="44"/>
    </row>
    <row r="1072" spans="2:8" ht="12.75">
      <c r="B1072" s="1"/>
      <c r="C1072" s="1"/>
      <c r="D1072" s="1"/>
      <c r="E1072" s="1"/>
      <c r="F1072" s="1"/>
      <c r="G1072" s="1" t="s">
        <v>2</v>
      </c>
      <c r="H1072" s="1"/>
    </row>
    <row r="1073" spans="2:8" ht="12.75">
      <c r="B1073" s="1" t="s">
        <v>3</v>
      </c>
      <c r="C1073" s="1"/>
      <c r="D1073" s="1"/>
      <c r="E1073" s="1"/>
      <c r="F1073" s="1"/>
      <c r="G1073" s="1" t="s">
        <v>246</v>
      </c>
      <c r="H1073" s="1"/>
    </row>
    <row r="1074" spans="2:8" ht="12.75">
      <c r="B1074" s="1" t="s">
        <v>396</v>
      </c>
      <c r="C1074" s="1"/>
      <c r="D1074" s="1"/>
      <c r="E1074" s="1"/>
      <c r="F1074" s="1"/>
      <c r="G1074" s="1" t="s">
        <v>394</v>
      </c>
      <c r="H1074" s="1"/>
    </row>
    <row r="1075" spans="2:8" ht="12.75">
      <c r="B1075" s="1" t="s">
        <v>177</v>
      </c>
      <c r="C1075" s="1"/>
      <c r="D1075" s="1"/>
      <c r="E1075" s="1"/>
      <c r="F1075" s="1"/>
      <c r="G1075" s="1" t="s">
        <v>6</v>
      </c>
      <c r="H1075" s="1"/>
    </row>
    <row r="1076" spans="2:8" ht="13.5" thickBot="1">
      <c r="B1076" s="1"/>
      <c r="C1076" s="1"/>
      <c r="D1076" s="1"/>
      <c r="E1076" s="1"/>
      <c r="F1076" s="1"/>
      <c r="G1076" s="1"/>
      <c r="H1076" s="1"/>
    </row>
    <row r="1077" spans="2:8" ht="12.75">
      <c r="B1077" s="2" t="s">
        <v>7</v>
      </c>
      <c r="C1077" s="2" t="s">
        <v>8</v>
      </c>
      <c r="D1077" s="2" t="s">
        <v>9</v>
      </c>
      <c r="E1077" s="2" t="s">
        <v>10</v>
      </c>
      <c r="F1077" s="2" t="s">
        <v>11</v>
      </c>
      <c r="G1077" s="2" t="s">
        <v>12</v>
      </c>
      <c r="H1077" s="2" t="s">
        <v>13</v>
      </c>
    </row>
    <row r="1078" spans="2:8" ht="15" thickBot="1">
      <c r="B1078" s="3" t="s">
        <v>14</v>
      </c>
      <c r="C1078" s="3"/>
      <c r="D1078" s="3" t="s">
        <v>15</v>
      </c>
      <c r="E1078" s="3"/>
      <c r="F1078" s="3"/>
      <c r="G1078" s="3"/>
      <c r="H1078" s="3" t="s">
        <v>16</v>
      </c>
    </row>
    <row r="1079" spans="2:8" ht="3" customHeight="1" thickBot="1">
      <c r="B1079" s="4"/>
      <c r="C1079" s="5"/>
      <c r="D1079" s="5"/>
      <c r="E1079" s="5"/>
      <c r="F1079" s="5"/>
      <c r="G1079" s="5"/>
      <c r="H1079" s="6"/>
    </row>
    <row r="1080" spans="2:8" ht="13.5" thickBot="1">
      <c r="B1080" s="4" t="s">
        <v>397</v>
      </c>
      <c r="C1080" s="5"/>
      <c r="D1080" s="5"/>
      <c r="E1080" s="5"/>
      <c r="F1080" s="5"/>
      <c r="G1080" s="5"/>
      <c r="H1080" s="6"/>
    </row>
    <row r="1081" spans="2:8" ht="12.75">
      <c r="B1081" s="164" t="s">
        <v>395</v>
      </c>
      <c r="C1081" s="26" t="s">
        <v>18</v>
      </c>
      <c r="D1081" s="25">
        <v>4088</v>
      </c>
      <c r="E1081" s="26" t="s">
        <v>820</v>
      </c>
      <c r="F1081" s="24" t="s">
        <v>495</v>
      </c>
      <c r="G1081" s="24" t="s">
        <v>369</v>
      </c>
      <c r="H1081" s="33" t="s">
        <v>329</v>
      </c>
    </row>
    <row r="1082" spans="2:8" ht="12.75">
      <c r="B1082" s="166" t="s">
        <v>399</v>
      </c>
      <c r="C1082" s="21" t="s">
        <v>18</v>
      </c>
      <c r="D1082" s="22">
        <v>66</v>
      </c>
      <c r="E1082" s="21" t="s">
        <v>820</v>
      </c>
      <c r="F1082" s="20" t="s">
        <v>494</v>
      </c>
      <c r="G1082" s="20" t="s">
        <v>369</v>
      </c>
      <c r="H1082" s="167" t="s">
        <v>329</v>
      </c>
    </row>
    <row r="1083" spans="2:8" ht="3" customHeight="1">
      <c r="B1083" s="35"/>
      <c r="C1083" s="36"/>
      <c r="D1083" s="37"/>
      <c r="E1083" s="38"/>
      <c r="F1083" s="38"/>
      <c r="G1083" s="38"/>
      <c r="H1083" s="39"/>
    </row>
    <row r="1084" spans="2:8" ht="13.5" thickBot="1">
      <c r="B1084" s="40" t="s">
        <v>398</v>
      </c>
      <c r="C1084" s="41"/>
      <c r="D1084" s="42">
        <f>SUM(D1081:D1083)</f>
        <v>4154</v>
      </c>
      <c r="E1084" s="41"/>
      <c r="F1084" s="41"/>
      <c r="G1084" s="41"/>
      <c r="H1084" s="43"/>
    </row>
    <row r="1103" spans="2:8" ht="12.75">
      <c r="B1103" s="522" t="s">
        <v>0</v>
      </c>
      <c r="C1103" s="522"/>
      <c r="D1103" s="522"/>
      <c r="E1103" s="522"/>
      <c r="F1103" s="522"/>
      <c r="G1103" s="522"/>
      <c r="H1103" s="522"/>
    </row>
    <row r="1104" spans="2:8" ht="12.75">
      <c r="B1104" s="1"/>
      <c r="C1104" s="1"/>
      <c r="D1104" s="1"/>
      <c r="E1104" s="1"/>
      <c r="F1104" s="1"/>
      <c r="G1104" s="1"/>
      <c r="H1104" s="1"/>
    </row>
    <row r="1105" spans="2:8" ht="12.75">
      <c r="B1105" s="522" t="s">
        <v>1</v>
      </c>
      <c r="C1105" s="522"/>
      <c r="D1105" s="522"/>
      <c r="E1105" s="522"/>
      <c r="F1105" s="522"/>
      <c r="G1105" s="522"/>
      <c r="H1105" s="522"/>
    </row>
    <row r="1106" spans="2:8" ht="12.75">
      <c r="B1106" s="1"/>
      <c r="C1106" s="1"/>
      <c r="D1106" s="1"/>
      <c r="E1106" s="1"/>
      <c r="F1106" s="1"/>
      <c r="G1106" s="1" t="s">
        <v>2</v>
      </c>
      <c r="H1106" s="1"/>
    </row>
    <row r="1107" spans="2:8" ht="12.75">
      <c r="B1107" s="1" t="s">
        <v>3</v>
      </c>
      <c r="C1107" s="1"/>
      <c r="D1107" s="1"/>
      <c r="E1107" s="1"/>
      <c r="F1107" s="1"/>
      <c r="G1107" s="1" t="s">
        <v>253</v>
      </c>
      <c r="H1107" s="1"/>
    </row>
    <row r="1108" spans="2:8" ht="12.75">
      <c r="B1108" s="1" t="s">
        <v>829</v>
      </c>
      <c r="C1108" s="1"/>
      <c r="D1108" s="1"/>
      <c r="E1108" s="1"/>
      <c r="F1108" s="1"/>
      <c r="G1108" s="1" t="s">
        <v>394</v>
      </c>
      <c r="H1108" s="1"/>
    </row>
    <row r="1109" spans="2:8" ht="12.75">
      <c r="B1109" s="1" t="s">
        <v>187</v>
      </c>
      <c r="C1109" s="1"/>
      <c r="D1109" s="1"/>
      <c r="E1109" s="1"/>
      <c r="F1109" s="1"/>
      <c r="G1109" s="1" t="s">
        <v>6</v>
      </c>
      <c r="H1109" s="1"/>
    </row>
    <row r="1110" spans="2:8" ht="13.5" thickBot="1">
      <c r="B1110" s="1"/>
      <c r="C1110" s="1"/>
      <c r="D1110" s="1"/>
      <c r="E1110" s="1"/>
      <c r="F1110" s="1"/>
      <c r="G1110" s="1"/>
      <c r="H1110" s="1"/>
    </row>
    <row r="1111" spans="2:8" ht="12.75">
      <c r="B1111" s="2" t="s">
        <v>7</v>
      </c>
      <c r="C1111" s="2" t="s">
        <v>8</v>
      </c>
      <c r="D1111" s="2" t="s">
        <v>9</v>
      </c>
      <c r="E1111" s="2" t="s">
        <v>10</v>
      </c>
      <c r="F1111" s="2" t="s">
        <v>11</v>
      </c>
      <c r="G1111" s="2" t="s">
        <v>12</v>
      </c>
      <c r="H1111" s="2" t="s">
        <v>13</v>
      </c>
    </row>
    <row r="1112" spans="2:8" ht="15" thickBot="1">
      <c r="B1112" s="3" t="s">
        <v>14</v>
      </c>
      <c r="C1112" s="3"/>
      <c r="D1112" s="3" t="s">
        <v>15</v>
      </c>
      <c r="E1112" s="3"/>
      <c r="F1112" s="3"/>
      <c r="G1112" s="3"/>
      <c r="H1112" s="3" t="s">
        <v>16</v>
      </c>
    </row>
    <row r="1113" spans="1:9" ht="3" customHeight="1" thickBot="1">
      <c r="A1113" s="273"/>
      <c r="I1113" s="272"/>
    </row>
    <row r="1114" spans="2:8" ht="13.5" thickBot="1">
      <c r="B1114" s="4" t="s">
        <v>402</v>
      </c>
      <c r="C1114" s="5"/>
      <c r="D1114" s="5"/>
      <c r="E1114" s="5"/>
      <c r="F1114" s="5"/>
      <c r="G1114" s="5"/>
      <c r="H1114" s="6"/>
    </row>
    <row r="1115" spans="2:8" ht="12.75">
      <c r="B1115" s="23" t="s">
        <v>404</v>
      </c>
      <c r="C1115" s="26" t="s">
        <v>18</v>
      </c>
      <c r="D1115" s="25">
        <v>2805</v>
      </c>
      <c r="E1115" s="26" t="s">
        <v>820</v>
      </c>
      <c r="F1115" s="24" t="s">
        <v>495</v>
      </c>
      <c r="G1115" s="24" t="s">
        <v>369</v>
      </c>
      <c r="H1115" s="33" t="s">
        <v>329</v>
      </c>
    </row>
    <row r="1116" spans="2:8" ht="12.75">
      <c r="B1116" s="165" t="s">
        <v>407</v>
      </c>
      <c r="C1116" s="16" t="s">
        <v>18</v>
      </c>
      <c r="D1116" s="11">
        <v>337</v>
      </c>
      <c r="E1116" s="16" t="s">
        <v>820</v>
      </c>
      <c r="F1116" s="10" t="s">
        <v>495</v>
      </c>
      <c r="G1116" s="10" t="s">
        <v>368</v>
      </c>
      <c r="H1116" s="167" t="s">
        <v>329</v>
      </c>
    </row>
    <row r="1117" spans="2:8" ht="12.75">
      <c r="B1117" s="17" t="s">
        <v>405</v>
      </c>
      <c r="C1117" s="16" t="s">
        <v>18</v>
      </c>
      <c r="D1117" s="11">
        <v>491</v>
      </c>
      <c r="E1117" s="16" t="s">
        <v>820</v>
      </c>
      <c r="F1117" s="10" t="s">
        <v>495</v>
      </c>
      <c r="G1117" s="10" t="s">
        <v>369</v>
      </c>
      <c r="H1117" s="167" t="s">
        <v>329</v>
      </c>
    </row>
    <row r="1118" spans="2:8" ht="12.75">
      <c r="B1118" s="17" t="s">
        <v>406</v>
      </c>
      <c r="C1118" s="16" t="s">
        <v>18</v>
      </c>
      <c r="D1118" s="11">
        <v>115</v>
      </c>
      <c r="E1118" s="16" t="s">
        <v>820</v>
      </c>
      <c r="F1118" s="10" t="s">
        <v>495</v>
      </c>
      <c r="G1118" s="10" t="s">
        <v>368</v>
      </c>
      <c r="H1118" s="167" t="s">
        <v>329</v>
      </c>
    </row>
    <row r="1119" spans="2:10" ht="12.75">
      <c r="B1119" s="165" t="s">
        <v>408</v>
      </c>
      <c r="C1119" s="16" t="s">
        <v>18</v>
      </c>
      <c r="D1119" s="11">
        <v>535</v>
      </c>
      <c r="E1119" s="16" t="s">
        <v>820</v>
      </c>
      <c r="F1119" s="10" t="s">
        <v>495</v>
      </c>
      <c r="G1119" s="10" t="s">
        <v>368</v>
      </c>
      <c r="H1119" s="167" t="s">
        <v>329</v>
      </c>
      <c r="J1119" s="48"/>
    </row>
    <row r="1120" spans="2:8" ht="12.75">
      <c r="B1120" s="17" t="s">
        <v>409</v>
      </c>
      <c r="C1120" s="16" t="s">
        <v>123</v>
      </c>
      <c r="D1120" s="11">
        <v>324</v>
      </c>
      <c r="E1120" s="16"/>
      <c r="F1120" s="10" t="s">
        <v>494</v>
      </c>
      <c r="G1120" s="10" t="s">
        <v>368</v>
      </c>
      <c r="H1120" s="78"/>
    </row>
    <row r="1121" spans="2:8" ht="12.75">
      <c r="B1121" s="17" t="s">
        <v>410</v>
      </c>
      <c r="C1121" s="16" t="s">
        <v>123</v>
      </c>
      <c r="D1121" s="11">
        <v>34</v>
      </c>
      <c r="E1121" s="16"/>
      <c r="F1121" s="10" t="s">
        <v>495</v>
      </c>
      <c r="G1121" s="10" t="s">
        <v>368</v>
      </c>
      <c r="H1121" s="78"/>
    </row>
    <row r="1122" spans="2:8" ht="12.75">
      <c r="B1122" s="17" t="s">
        <v>411</v>
      </c>
      <c r="C1122" s="16" t="s">
        <v>123</v>
      </c>
      <c r="D1122" s="11">
        <v>3724</v>
      </c>
      <c r="E1122" s="16"/>
      <c r="F1122" s="10" t="s">
        <v>515</v>
      </c>
      <c r="G1122" s="10" t="s">
        <v>369</v>
      </c>
      <c r="H1122" s="78"/>
    </row>
    <row r="1123" spans="2:8" ht="3" customHeight="1">
      <c r="B1123" s="35"/>
      <c r="C1123" s="36"/>
      <c r="D1123" s="37"/>
      <c r="E1123" s="38"/>
      <c r="F1123" s="38"/>
      <c r="G1123" s="38"/>
      <c r="H1123" s="39"/>
    </row>
    <row r="1124" spans="2:8" ht="13.5" thickBot="1">
      <c r="B1124" s="40" t="s">
        <v>403</v>
      </c>
      <c r="C1124" s="41"/>
      <c r="D1124" s="42">
        <f>SUM(D1115:D1123)</f>
        <v>8365</v>
      </c>
      <c r="E1124" s="41"/>
      <c r="F1124" s="41"/>
      <c r="G1124" s="41"/>
      <c r="H1124" s="43"/>
    </row>
    <row r="1125" spans="2:8" ht="13.5" thickBot="1">
      <c r="B1125" s="7" t="s">
        <v>412</v>
      </c>
      <c r="C1125" s="8"/>
      <c r="D1125" s="8"/>
      <c r="E1125" s="8"/>
      <c r="F1125" s="8"/>
      <c r="G1125" s="8"/>
      <c r="H1125" s="9"/>
    </row>
    <row r="1126" spans="2:10" ht="12.75">
      <c r="B1126" s="166" t="s">
        <v>414</v>
      </c>
      <c r="C1126" s="21" t="s">
        <v>18</v>
      </c>
      <c r="D1126" s="22">
        <v>2231</v>
      </c>
      <c r="E1126" s="21" t="s">
        <v>820</v>
      </c>
      <c r="F1126" s="20" t="s">
        <v>494</v>
      </c>
      <c r="G1126" s="20" t="s">
        <v>368</v>
      </c>
      <c r="H1126" s="167" t="s">
        <v>329</v>
      </c>
      <c r="J1126" s="163"/>
    </row>
    <row r="1127" spans="2:10" ht="12.75">
      <c r="B1127" s="165" t="s">
        <v>415</v>
      </c>
      <c r="C1127" s="16" t="s">
        <v>18</v>
      </c>
      <c r="D1127" s="11">
        <v>36</v>
      </c>
      <c r="E1127" s="16" t="s">
        <v>820</v>
      </c>
      <c r="F1127" s="10" t="s">
        <v>495</v>
      </c>
      <c r="G1127" s="10" t="s">
        <v>368</v>
      </c>
      <c r="H1127" s="167" t="s">
        <v>329</v>
      </c>
      <c r="J1127" s="163"/>
    </row>
    <row r="1128" spans="2:10" ht="12.75">
      <c r="B1128" s="165" t="s">
        <v>416</v>
      </c>
      <c r="C1128" s="16" t="s">
        <v>18</v>
      </c>
      <c r="D1128" s="11">
        <v>268</v>
      </c>
      <c r="E1128" s="16" t="s">
        <v>820</v>
      </c>
      <c r="F1128" s="10" t="s">
        <v>495</v>
      </c>
      <c r="G1128" s="10" t="s">
        <v>368</v>
      </c>
      <c r="H1128" s="167" t="s">
        <v>329</v>
      </c>
      <c r="J1128" s="163"/>
    </row>
    <row r="1129" spans="2:11" ht="12.75">
      <c r="B1129" s="165" t="s">
        <v>417</v>
      </c>
      <c r="C1129" s="16" t="s">
        <v>18</v>
      </c>
      <c r="D1129" s="11">
        <v>1012</v>
      </c>
      <c r="E1129" s="16" t="s">
        <v>820</v>
      </c>
      <c r="F1129" s="10" t="s">
        <v>495</v>
      </c>
      <c r="G1129" s="10" t="s">
        <v>368</v>
      </c>
      <c r="H1129" s="167" t="s">
        <v>329</v>
      </c>
      <c r="J1129" s="163"/>
      <c r="K1129" s="48"/>
    </row>
    <row r="1130" spans="2:10" ht="12.75">
      <c r="B1130" s="165" t="s">
        <v>418</v>
      </c>
      <c r="C1130" s="16" t="s">
        <v>18</v>
      </c>
      <c r="D1130" s="11">
        <v>178</v>
      </c>
      <c r="E1130" s="16" t="s">
        <v>820</v>
      </c>
      <c r="F1130" s="10" t="s">
        <v>495</v>
      </c>
      <c r="G1130" s="10" t="s">
        <v>368</v>
      </c>
      <c r="H1130" s="167" t="s">
        <v>329</v>
      </c>
      <c r="J1130" s="163"/>
    </row>
    <row r="1131" spans="2:10" ht="12.75">
      <c r="B1131" s="17">
        <v>7</v>
      </c>
      <c r="C1131" s="16" t="s">
        <v>105</v>
      </c>
      <c r="D1131" s="11">
        <v>345</v>
      </c>
      <c r="E1131" s="16"/>
      <c r="F1131" s="10" t="s">
        <v>495</v>
      </c>
      <c r="G1131" s="10" t="s">
        <v>368</v>
      </c>
      <c r="H1131" s="78"/>
      <c r="I1131" s="48"/>
      <c r="J1131" s="163"/>
    </row>
    <row r="1132" spans="2:10" ht="12.75">
      <c r="B1132" s="17" t="s">
        <v>419</v>
      </c>
      <c r="C1132" s="16" t="s">
        <v>123</v>
      </c>
      <c r="D1132" s="11">
        <v>523</v>
      </c>
      <c r="E1132" s="16"/>
      <c r="F1132" s="10" t="s">
        <v>494</v>
      </c>
      <c r="G1132" s="10" t="s">
        <v>368</v>
      </c>
      <c r="H1132" s="78"/>
      <c r="J1132" s="163"/>
    </row>
    <row r="1133" spans="2:8" ht="3" customHeight="1">
      <c r="B1133" s="35"/>
      <c r="C1133" s="36"/>
      <c r="D1133" s="37"/>
      <c r="E1133" s="38"/>
      <c r="F1133" s="38"/>
      <c r="G1133" s="38"/>
      <c r="H1133" s="39"/>
    </row>
    <row r="1134" spans="2:8" ht="13.5" thickBot="1">
      <c r="B1134" s="40" t="s">
        <v>413</v>
      </c>
      <c r="C1134" s="41"/>
      <c r="D1134" s="42">
        <f>SUM(D1126:D1133)</f>
        <v>4593</v>
      </c>
      <c r="E1134" s="41"/>
      <c r="F1134" s="41"/>
      <c r="G1134" s="41"/>
      <c r="H1134" s="43"/>
    </row>
    <row r="1135" spans="2:8" ht="13.5" thickBot="1">
      <c r="B1135" s="4" t="s">
        <v>420</v>
      </c>
      <c r="C1135" s="5"/>
      <c r="D1135" s="5"/>
      <c r="E1135" s="5"/>
      <c r="F1135" s="5"/>
      <c r="G1135" s="5"/>
      <c r="H1135" s="6"/>
    </row>
    <row r="1136" spans="2:8" ht="12.75">
      <c r="B1136" s="23" t="s">
        <v>395</v>
      </c>
      <c r="C1136" s="26" t="s">
        <v>18</v>
      </c>
      <c r="D1136" s="25">
        <v>6509</v>
      </c>
      <c r="E1136" s="26" t="s">
        <v>820</v>
      </c>
      <c r="F1136" s="24" t="s">
        <v>495</v>
      </c>
      <c r="G1136" s="24" t="s">
        <v>369</v>
      </c>
      <c r="H1136" s="33" t="s">
        <v>329</v>
      </c>
    </row>
    <row r="1137" spans="2:8" ht="3" customHeight="1">
      <c r="B1137" s="35"/>
      <c r="C1137" s="36"/>
      <c r="D1137" s="37"/>
      <c r="E1137" s="38"/>
      <c r="F1137" s="38"/>
      <c r="G1137" s="38"/>
      <c r="H1137" s="39"/>
    </row>
    <row r="1138" spans="2:8" ht="13.5" thickBot="1">
      <c r="B1138" s="40" t="s">
        <v>421</v>
      </c>
      <c r="C1138" s="41"/>
      <c r="D1138" s="42">
        <f>SUM(D1136:D1137)</f>
        <v>6509</v>
      </c>
      <c r="E1138" s="41"/>
      <c r="F1138" s="41"/>
      <c r="G1138" s="41"/>
      <c r="H1138" s="43"/>
    </row>
    <row r="1140" spans="2:8" ht="12.75">
      <c r="B1140" s="1"/>
      <c r="C1140" s="1"/>
      <c r="D1140" s="1"/>
      <c r="E1140" s="1"/>
      <c r="F1140" s="1"/>
      <c r="G1140" s="1" t="s">
        <v>2</v>
      </c>
      <c r="H1140" s="1"/>
    </row>
    <row r="1141" spans="2:8" ht="12.75">
      <c r="B1141" s="1" t="s">
        <v>268</v>
      </c>
      <c r="C1141" s="1"/>
      <c r="D1141" s="1"/>
      <c r="E1141" s="1"/>
      <c r="F1141" s="1"/>
      <c r="G1141" s="1" t="s">
        <v>253</v>
      </c>
      <c r="H1141" s="1"/>
    </row>
    <row r="1142" spans="2:8" ht="12.75">
      <c r="B1142" s="1" t="s">
        <v>422</v>
      </c>
      <c r="C1142" s="1"/>
      <c r="D1142" s="1"/>
      <c r="E1142" s="1"/>
      <c r="F1142" s="1"/>
      <c r="G1142" s="1" t="s">
        <v>394</v>
      </c>
      <c r="H1142" s="1"/>
    </row>
    <row r="1143" spans="2:8" ht="12.75">
      <c r="B1143" s="1" t="s">
        <v>187</v>
      </c>
      <c r="C1143" s="1"/>
      <c r="D1143" s="1"/>
      <c r="E1143" s="1"/>
      <c r="F1143" s="1"/>
      <c r="G1143" s="1" t="s">
        <v>6</v>
      </c>
      <c r="H1143" s="1"/>
    </row>
    <row r="1144" spans="2:8" ht="13.5" thickBot="1">
      <c r="B1144" s="1"/>
      <c r="C1144" s="1"/>
      <c r="D1144" s="1"/>
      <c r="E1144" s="1"/>
      <c r="F1144" s="1"/>
      <c r="G1144" s="1"/>
      <c r="H1144" s="1"/>
    </row>
    <row r="1145" spans="2:8" ht="12.75">
      <c r="B1145" s="2" t="s">
        <v>7</v>
      </c>
      <c r="C1145" s="2" t="s">
        <v>8</v>
      </c>
      <c r="D1145" s="2" t="s">
        <v>9</v>
      </c>
      <c r="E1145" s="2" t="s">
        <v>10</v>
      </c>
      <c r="F1145" s="2" t="s">
        <v>11</v>
      </c>
      <c r="G1145" s="2" t="s">
        <v>12</v>
      </c>
      <c r="H1145" s="2" t="s">
        <v>13</v>
      </c>
    </row>
    <row r="1146" spans="2:8" ht="15" thickBot="1">
      <c r="B1146" s="3" t="s">
        <v>14</v>
      </c>
      <c r="C1146" s="3"/>
      <c r="D1146" s="3" t="s">
        <v>15</v>
      </c>
      <c r="E1146" s="3"/>
      <c r="F1146" s="3"/>
      <c r="G1146" s="3"/>
      <c r="H1146" s="3" t="s">
        <v>16</v>
      </c>
    </row>
    <row r="1147" spans="2:8" ht="3" customHeight="1" thickBot="1">
      <c r="B1147" s="4"/>
      <c r="C1147" s="5"/>
      <c r="D1147" s="5"/>
      <c r="E1147" s="5"/>
      <c r="F1147" s="5"/>
      <c r="G1147" s="5"/>
      <c r="H1147" s="6"/>
    </row>
    <row r="1148" spans="2:8" ht="13.5" thickBot="1">
      <c r="B1148" s="4" t="s">
        <v>423</v>
      </c>
      <c r="C1148" s="5"/>
      <c r="D1148" s="5"/>
      <c r="E1148" s="5"/>
      <c r="F1148" s="5"/>
      <c r="G1148" s="5"/>
      <c r="H1148" s="6"/>
    </row>
    <row r="1149" spans="2:8" ht="12.75">
      <c r="B1149" s="352" t="s">
        <v>425</v>
      </c>
      <c r="C1149" s="172" t="s">
        <v>18</v>
      </c>
      <c r="D1149" s="25">
        <v>3521</v>
      </c>
      <c r="E1149" s="172" t="s">
        <v>508</v>
      </c>
      <c r="F1149" s="24" t="s">
        <v>516</v>
      </c>
      <c r="G1149" s="24" t="s">
        <v>369</v>
      </c>
      <c r="H1149" s="33" t="s">
        <v>331</v>
      </c>
    </row>
    <row r="1150" spans="2:8" ht="12.75">
      <c r="B1150" s="344" t="s">
        <v>425</v>
      </c>
      <c r="C1150" s="345" t="s">
        <v>18</v>
      </c>
      <c r="D1150" s="22">
        <v>316</v>
      </c>
      <c r="E1150" s="345" t="s">
        <v>820</v>
      </c>
      <c r="F1150" s="20" t="s">
        <v>516</v>
      </c>
      <c r="G1150" s="20" t="s">
        <v>369</v>
      </c>
      <c r="H1150" s="167" t="s">
        <v>329</v>
      </c>
    </row>
    <row r="1151" spans="2:8" ht="12.75">
      <c r="B1151" s="169" t="s">
        <v>426</v>
      </c>
      <c r="C1151" s="170" t="s">
        <v>18</v>
      </c>
      <c r="D1151" s="11">
        <v>886</v>
      </c>
      <c r="E1151" s="170" t="s">
        <v>508</v>
      </c>
      <c r="F1151" s="10" t="s">
        <v>495</v>
      </c>
      <c r="G1151" s="10" t="s">
        <v>368</v>
      </c>
      <c r="H1151" s="167" t="s">
        <v>331</v>
      </c>
    </row>
    <row r="1152" spans="2:8" ht="12.75">
      <c r="B1152" s="169" t="s">
        <v>426</v>
      </c>
      <c r="C1152" s="170" t="s">
        <v>18</v>
      </c>
      <c r="D1152" s="11">
        <v>190</v>
      </c>
      <c r="E1152" s="170" t="s">
        <v>820</v>
      </c>
      <c r="F1152" s="10" t="s">
        <v>495</v>
      </c>
      <c r="G1152" s="10" t="s">
        <v>368</v>
      </c>
      <c r="H1152" s="167" t="s">
        <v>329</v>
      </c>
    </row>
    <row r="1153" spans="2:11" ht="12.75">
      <c r="B1153" s="169" t="s">
        <v>427</v>
      </c>
      <c r="C1153" s="170" t="s">
        <v>123</v>
      </c>
      <c r="D1153" s="11">
        <v>110</v>
      </c>
      <c r="E1153" s="170"/>
      <c r="F1153" s="10" t="s">
        <v>495</v>
      </c>
      <c r="G1153" s="10" t="s">
        <v>369</v>
      </c>
      <c r="H1153" s="78"/>
      <c r="K1153" s="245"/>
    </row>
    <row r="1154" spans="2:8" ht="12.75">
      <c r="B1154" s="169">
        <v>65</v>
      </c>
      <c r="C1154" s="170" t="s">
        <v>123</v>
      </c>
      <c r="D1154" s="11">
        <v>238</v>
      </c>
      <c r="E1154" s="170"/>
      <c r="F1154" s="10" t="s">
        <v>496</v>
      </c>
      <c r="G1154" s="10" t="s">
        <v>368</v>
      </c>
      <c r="H1154" s="78"/>
    </row>
    <row r="1155" spans="2:8" ht="3" customHeight="1">
      <c r="B1155" s="35"/>
      <c r="C1155" s="36"/>
      <c r="D1155" s="37"/>
      <c r="E1155" s="38"/>
      <c r="F1155" s="38"/>
      <c r="G1155" s="38"/>
      <c r="H1155" s="39"/>
    </row>
    <row r="1156" spans="2:8" ht="13.5" thickBot="1">
      <c r="B1156" s="353" t="s">
        <v>424</v>
      </c>
      <c r="C1156" s="354"/>
      <c r="D1156" s="355">
        <f>SUM(D1149:D1155)</f>
        <v>5261</v>
      </c>
      <c r="E1156" s="354"/>
      <c r="F1156" s="354"/>
      <c r="G1156" s="354"/>
      <c r="H1156" s="356"/>
    </row>
    <row r="1158" ht="12.75">
      <c r="A1158" s="245" t="s">
        <v>990</v>
      </c>
    </row>
    <row r="1159" ht="12.75">
      <c r="A1159" s="245"/>
    </row>
    <row r="1160" ht="12.75">
      <c r="A1160" s="245"/>
    </row>
    <row r="1161" ht="12.75">
      <c r="A1161" s="245"/>
    </row>
    <row r="1162" ht="12.75">
      <c r="A1162" s="245"/>
    </row>
    <row r="1163" ht="12.75">
      <c r="A1163" s="245"/>
    </row>
    <row r="1164" ht="12.75">
      <c r="A1164" s="245"/>
    </row>
    <row r="1165" spans="2:8" ht="12.75">
      <c r="B1165" s="522" t="s">
        <v>0</v>
      </c>
      <c r="C1165" s="522"/>
      <c r="D1165" s="522"/>
      <c r="E1165" s="522"/>
      <c r="F1165" s="522"/>
      <c r="G1165" s="522"/>
      <c r="H1165" s="522"/>
    </row>
    <row r="1166" spans="2:8" ht="12.75">
      <c r="B1166" s="1"/>
      <c r="C1166" s="1"/>
      <c r="D1166" s="1"/>
      <c r="E1166" s="1"/>
      <c r="F1166" s="1"/>
      <c r="G1166" s="1"/>
      <c r="H1166" s="1"/>
    </row>
    <row r="1167" spans="2:8" ht="12.75">
      <c r="B1167" s="522" t="s">
        <v>1</v>
      </c>
      <c r="C1167" s="522"/>
      <c r="D1167" s="522"/>
      <c r="E1167" s="522"/>
      <c r="F1167" s="522"/>
      <c r="G1167" s="522"/>
      <c r="H1167" s="522"/>
    </row>
    <row r="1168" spans="2:8" ht="12.75">
      <c r="B1168" s="1"/>
      <c r="C1168" s="1"/>
      <c r="D1168" s="1"/>
      <c r="E1168" s="1"/>
      <c r="F1168" s="1"/>
      <c r="G1168" s="1" t="s">
        <v>2</v>
      </c>
      <c r="H1168" s="1"/>
    </row>
    <row r="1169" spans="2:8" ht="12.75">
      <c r="B1169" s="1" t="s">
        <v>3</v>
      </c>
      <c r="C1169" s="1"/>
      <c r="D1169" s="1"/>
      <c r="E1169" s="1"/>
      <c r="F1169" s="1"/>
      <c r="G1169" s="1" t="s">
        <v>266</v>
      </c>
      <c r="H1169" s="1"/>
    </row>
    <row r="1170" spans="2:8" ht="12.75">
      <c r="B1170" s="1" t="s">
        <v>830</v>
      </c>
      <c r="C1170" s="1"/>
      <c r="D1170" s="1"/>
      <c r="E1170" s="1"/>
      <c r="F1170" s="1"/>
      <c r="G1170" s="1" t="s">
        <v>443</v>
      </c>
      <c r="H1170" s="1"/>
    </row>
    <row r="1171" spans="2:8" ht="12.75">
      <c r="B1171" s="1" t="s">
        <v>138</v>
      </c>
      <c r="C1171" s="1"/>
      <c r="D1171" s="1"/>
      <c r="E1171" s="1"/>
      <c r="F1171" s="1"/>
      <c r="G1171" s="1" t="s">
        <v>6</v>
      </c>
      <c r="H1171" s="1"/>
    </row>
    <row r="1172" spans="2:8" ht="13.5" thickBot="1">
      <c r="B1172" s="1"/>
      <c r="C1172" s="1"/>
      <c r="D1172" s="1"/>
      <c r="E1172" s="1"/>
      <c r="F1172" s="1"/>
      <c r="G1172" s="1"/>
      <c r="H1172" s="1"/>
    </row>
    <row r="1173" spans="2:8" ht="12.75">
      <c r="B1173" s="2" t="s">
        <v>7</v>
      </c>
      <c r="C1173" s="2" t="s">
        <v>8</v>
      </c>
      <c r="D1173" s="2" t="s">
        <v>9</v>
      </c>
      <c r="E1173" s="2" t="s">
        <v>10</v>
      </c>
      <c r="F1173" s="2" t="s">
        <v>11</v>
      </c>
      <c r="G1173" s="2" t="s">
        <v>12</v>
      </c>
      <c r="H1173" s="2" t="s">
        <v>13</v>
      </c>
    </row>
    <row r="1174" spans="2:8" ht="15" thickBot="1">
      <c r="B1174" s="3" t="s">
        <v>14</v>
      </c>
      <c r="C1174" s="3"/>
      <c r="D1174" s="3" t="s">
        <v>15</v>
      </c>
      <c r="E1174" s="3"/>
      <c r="F1174" s="3"/>
      <c r="G1174" s="3"/>
      <c r="H1174" s="3" t="s">
        <v>16</v>
      </c>
    </row>
    <row r="1175" spans="2:8" ht="3" customHeight="1" thickBot="1">
      <c r="B1175" s="4"/>
      <c r="C1175" s="5"/>
      <c r="D1175" s="5"/>
      <c r="E1175" s="5"/>
      <c r="F1175" s="5"/>
      <c r="G1175" s="5"/>
      <c r="H1175" s="6"/>
    </row>
    <row r="1176" spans="2:8" ht="13.5" thickBot="1">
      <c r="B1176" s="4" t="s">
        <v>428</v>
      </c>
      <c r="C1176" s="5"/>
      <c r="D1176" s="5"/>
      <c r="E1176" s="5"/>
      <c r="F1176" s="5"/>
      <c r="G1176" s="5"/>
      <c r="H1176" s="6"/>
    </row>
    <row r="1177" spans="2:8" ht="12.75">
      <c r="B1177" s="23" t="s">
        <v>430</v>
      </c>
      <c r="C1177" s="26" t="s">
        <v>18</v>
      </c>
      <c r="D1177" s="25">
        <v>427</v>
      </c>
      <c r="E1177" s="26" t="s">
        <v>506</v>
      </c>
      <c r="F1177" s="24" t="s">
        <v>495</v>
      </c>
      <c r="G1177" s="24" t="s">
        <v>368</v>
      </c>
      <c r="H1177" s="33" t="s">
        <v>333</v>
      </c>
    </row>
    <row r="1178" spans="2:8" ht="12.75">
      <c r="B1178" s="77" t="s">
        <v>431</v>
      </c>
      <c r="C1178" s="21" t="s">
        <v>123</v>
      </c>
      <c r="D1178" s="22">
        <v>108</v>
      </c>
      <c r="E1178" s="34"/>
      <c r="F1178" s="20" t="s">
        <v>494</v>
      </c>
      <c r="G1178" s="20" t="s">
        <v>368</v>
      </c>
      <c r="H1178" s="78"/>
    </row>
    <row r="1179" spans="2:10" ht="12.75">
      <c r="B1179" s="166" t="s">
        <v>382</v>
      </c>
      <c r="C1179" s="21" t="s">
        <v>123</v>
      </c>
      <c r="D1179" s="22">
        <v>1674</v>
      </c>
      <c r="E1179" s="34"/>
      <c r="F1179" s="20" t="s">
        <v>495</v>
      </c>
      <c r="G1179" s="20" t="s">
        <v>368</v>
      </c>
      <c r="H1179" s="78"/>
      <c r="J1179" s="48"/>
    </row>
    <row r="1180" spans="2:8" ht="12.75">
      <c r="B1180" s="166" t="s">
        <v>432</v>
      </c>
      <c r="C1180" s="21" t="s">
        <v>123</v>
      </c>
      <c r="D1180" s="22">
        <v>154</v>
      </c>
      <c r="E1180" s="34"/>
      <c r="F1180" s="20" t="s">
        <v>496</v>
      </c>
      <c r="G1180" s="20" t="s">
        <v>368</v>
      </c>
      <c r="H1180" s="78"/>
    </row>
    <row r="1181" spans="2:8" ht="3" customHeight="1">
      <c r="B1181" s="35"/>
      <c r="C1181" s="36"/>
      <c r="D1181" s="37"/>
      <c r="E1181" s="38"/>
      <c r="F1181" s="38"/>
      <c r="G1181" s="38"/>
      <c r="H1181" s="39"/>
    </row>
    <row r="1182" spans="2:8" ht="13.5" thickBot="1">
      <c r="B1182" s="40" t="s">
        <v>429</v>
      </c>
      <c r="C1182" s="41"/>
      <c r="D1182" s="42">
        <f>SUM(D1177:D1181)</f>
        <v>2363</v>
      </c>
      <c r="E1182" s="41"/>
      <c r="F1182" s="41"/>
      <c r="G1182" s="41"/>
      <c r="H1182" s="43"/>
    </row>
    <row r="1183" spans="2:8" ht="13.5" thickBot="1">
      <c r="B1183" s="4" t="s">
        <v>433</v>
      </c>
      <c r="C1183" s="5"/>
      <c r="D1183" s="5"/>
      <c r="E1183" s="5"/>
      <c r="F1183" s="5"/>
      <c r="G1183" s="5"/>
      <c r="H1183" s="6"/>
    </row>
    <row r="1184" spans="2:8" ht="12.75">
      <c r="B1184" s="23" t="s">
        <v>435</v>
      </c>
      <c r="C1184" s="26" t="s">
        <v>19</v>
      </c>
      <c r="D1184" s="25">
        <v>11691</v>
      </c>
      <c r="E1184" s="26" t="s">
        <v>514</v>
      </c>
      <c r="F1184" s="24" t="s">
        <v>495</v>
      </c>
      <c r="G1184" s="24" t="s">
        <v>369</v>
      </c>
      <c r="H1184" s="33" t="s">
        <v>333</v>
      </c>
    </row>
    <row r="1185" spans="2:8" ht="12.75">
      <c r="B1185" s="17" t="s">
        <v>436</v>
      </c>
      <c r="C1185" s="16" t="s">
        <v>18</v>
      </c>
      <c r="D1185" s="11">
        <v>1330</v>
      </c>
      <c r="E1185" s="16" t="s">
        <v>508</v>
      </c>
      <c r="F1185" s="20" t="s">
        <v>494</v>
      </c>
      <c r="G1185" s="20" t="s">
        <v>369</v>
      </c>
      <c r="H1185" s="167" t="s">
        <v>331</v>
      </c>
    </row>
    <row r="1186" spans="2:8" ht="12.75">
      <c r="B1186" s="17" t="s">
        <v>437</v>
      </c>
      <c r="C1186" s="16" t="s">
        <v>18</v>
      </c>
      <c r="D1186" s="11">
        <v>2496</v>
      </c>
      <c r="E1186" s="16" t="s">
        <v>508</v>
      </c>
      <c r="F1186" s="20" t="s">
        <v>494</v>
      </c>
      <c r="G1186" s="20" t="s">
        <v>369</v>
      </c>
      <c r="H1186" s="167" t="s">
        <v>331</v>
      </c>
    </row>
    <row r="1187" spans="2:10" ht="12.75">
      <c r="B1187" s="17" t="s">
        <v>439</v>
      </c>
      <c r="C1187" s="16" t="s">
        <v>18</v>
      </c>
      <c r="D1187" s="11">
        <v>932</v>
      </c>
      <c r="E1187" s="16" t="s">
        <v>508</v>
      </c>
      <c r="F1187" s="20" t="s">
        <v>494</v>
      </c>
      <c r="G1187" s="20" t="s">
        <v>369</v>
      </c>
      <c r="H1187" s="167" t="s">
        <v>331</v>
      </c>
      <c r="J1187" s="48"/>
    </row>
    <row r="1188" spans="2:8" ht="12.75">
      <c r="B1188" s="17" t="s">
        <v>440</v>
      </c>
      <c r="C1188" s="16" t="s">
        <v>18</v>
      </c>
      <c r="D1188" s="11">
        <v>5080</v>
      </c>
      <c r="E1188" s="16" t="s">
        <v>514</v>
      </c>
      <c r="F1188" s="20" t="s">
        <v>495</v>
      </c>
      <c r="G1188" s="20" t="s">
        <v>369</v>
      </c>
      <c r="H1188" s="167" t="s">
        <v>333</v>
      </c>
    </row>
    <row r="1189" spans="2:8" ht="12.75">
      <c r="B1189" s="17" t="s">
        <v>439</v>
      </c>
      <c r="C1189" s="16" t="s">
        <v>18</v>
      </c>
      <c r="D1189" s="11">
        <v>1760</v>
      </c>
      <c r="E1189" s="16" t="s">
        <v>514</v>
      </c>
      <c r="F1189" s="20" t="s">
        <v>494</v>
      </c>
      <c r="G1189" s="20" t="s">
        <v>369</v>
      </c>
      <c r="H1189" s="167" t="s">
        <v>333</v>
      </c>
    </row>
    <row r="1190" spans="2:8" ht="12.75">
      <c r="B1190" s="17" t="s">
        <v>441</v>
      </c>
      <c r="C1190" s="16" t="s">
        <v>18</v>
      </c>
      <c r="D1190" s="11">
        <v>1371</v>
      </c>
      <c r="E1190" s="16" t="s">
        <v>508</v>
      </c>
      <c r="F1190" s="20" t="s">
        <v>496</v>
      </c>
      <c r="G1190" s="20" t="s">
        <v>369</v>
      </c>
      <c r="H1190" s="167" t="s">
        <v>331</v>
      </c>
    </row>
    <row r="1191" spans="2:10" ht="12.75">
      <c r="B1191" s="77">
        <v>17</v>
      </c>
      <c r="C1191" s="21" t="s">
        <v>123</v>
      </c>
      <c r="D1191" s="22">
        <v>13</v>
      </c>
      <c r="E1191" s="34"/>
      <c r="F1191" s="20" t="s">
        <v>495</v>
      </c>
      <c r="G1191" s="20" t="s">
        <v>369</v>
      </c>
      <c r="H1191" s="78"/>
      <c r="J1191" s="48"/>
    </row>
    <row r="1192" spans="2:8" ht="12.75">
      <c r="B1192" s="17" t="s">
        <v>442</v>
      </c>
      <c r="C1192" s="16" t="s">
        <v>123</v>
      </c>
      <c r="D1192" s="11">
        <v>279</v>
      </c>
      <c r="E1192" s="34"/>
      <c r="F1192" s="10" t="s">
        <v>494</v>
      </c>
      <c r="G1192" s="10" t="s">
        <v>369</v>
      </c>
      <c r="H1192" s="78"/>
    </row>
    <row r="1193" spans="2:8" ht="3" customHeight="1">
      <c r="B1193" s="208"/>
      <c r="C1193" s="209"/>
      <c r="D1193" s="210"/>
      <c r="E1193" s="211"/>
      <c r="F1193" s="211"/>
      <c r="G1193" s="211"/>
      <c r="H1193" s="212"/>
    </row>
    <row r="1194" spans="2:8" ht="13.5" thickBot="1">
      <c r="B1194" s="213" t="s">
        <v>434</v>
      </c>
      <c r="C1194" s="29"/>
      <c r="D1194" s="214">
        <f>SUM(D1184:D1193)</f>
        <v>24952</v>
      </c>
      <c r="E1194" s="29"/>
      <c r="F1194" s="29"/>
      <c r="G1194" s="29"/>
      <c r="H1194" s="215"/>
    </row>
    <row r="1226" spans="2:8" ht="12.75">
      <c r="B1226" s="522" t="s">
        <v>0</v>
      </c>
      <c r="C1226" s="522"/>
      <c r="D1226" s="522"/>
      <c r="E1226" s="522"/>
      <c r="F1226" s="522"/>
      <c r="G1226" s="522"/>
      <c r="H1226" s="522"/>
    </row>
    <row r="1227" spans="2:8" ht="12.75">
      <c r="B1227" s="1"/>
      <c r="C1227" s="1"/>
      <c r="D1227" s="1"/>
      <c r="E1227" s="1"/>
      <c r="F1227" s="1"/>
      <c r="G1227" s="1"/>
      <c r="H1227" s="1"/>
    </row>
    <row r="1228" spans="2:8" ht="12.75">
      <c r="B1228" s="522" t="s">
        <v>1</v>
      </c>
      <c r="C1228" s="522"/>
      <c r="D1228" s="522"/>
      <c r="E1228" s="522"/>
      <c r="F1228" s="522"/>
      <c r="G1228" s="522"/>
      <c r="H1228" s="522"/>
    </row>
    <row r="1231" spans="2:8" ht="12.75">
      <c r="B1231" s="1"/>
      <c r="C1231" s="1"/>
      <c r="D1231" s="1"/>
      <c r="E1231" s="1"/>
      <c r="F1231" s="1"/>
      <c r="G1231" s="1" t="s">
        <v>2</v>
      </c>
      <c r="H1231" s="1"/>
    </row>
    <row r="1232" spans="2:8" ht="12.75">
      <c r="B1232" s="1" t="s">
        <v>3</v>
      </c>
      <c r="C1232" s="1"/>
      <c r="D1232" s="1"/>
      <c r="E1232" s="1"/>
      <c r="F1232" s="1"/>
      <c r="G1232" s="1" t="s">
        <v>985</v>
      </c>
      <c r="H1232" s="1"/>
    </row>
    <row r="1233" spans="2:8" ht="12.75">
      <c r="B1233" s="1" t="s">
        <v>831</v>
      </c>
      <c r="C1233" s="1"/>
      <c r="D1233" s="1"/>
      <c r="E1233" s="1"/>
      <c r="F1233" s="1"/>
      <c r="G1233" s="1" t="s">
        <v>443</v>
      </c>
      <c r="H1233" s="1"/>
    </row>
    <row r="1234" spans="2:8" ht="12.75">
      <c r="B1234" s="1" t="s">
        <v>187</v>
      </c>
      <c r="C1234" s="1"/>
      <c r="D1234" s="1"/>
      <c r="E1234" s="1"/>
      <c r="F1234" s="1"/>
      <c r="G1234" s="1" t="s">
        <v>6</v>
      </c>
      <c r="H1234" s="1"/>
    </row>
    <row r="1235" spans="2:8" ht="13.5" thickBot="1">
      <c r="B1235" s="1"/>
      <c r="C1235" s="1"/>
      <c r="D1235" s="1"/>
      <c r="E1235" s="1"/>
      <c r="F1235" s="1"/>
      <c r="G1235" s="1"/>
      <c r="H1235" s="1"/>
    </row>
    <row r="1236" spans="2:8" ht="12.75">
      <c r="B1236" s="2" t="s">
        <v>7</v>
      </c>
      <c r="C1236" s="2" t="s">
        <v>8</v>
      </c>
      <c r="D1236" s="2" t="s">
        <v>9</v>
      </c>
      <c r="E1236" s="2" t="s">
        <v>10</v>
      </c>
      <c r="F1236" s="2" t="s">
        <v>11</v>
      </c>
      <c r="G1236" s="2" t="s">
        <v>12</v>
      </c>
      <c r="H1236" s="2" t="s">
        <v>13</v>
      </c>
    </row>
    <row r="1237" spans="2:8" ht="15" thickBot="1">
      <c r="B1237" s="3" t="s">
        <v>14</v>
      </c>
      <c r="C1237" s="3"/>
      <c r="D1237" s="3" t="s">
        <v>15</v>
      </c>
      <c r="E1237" s="3"/>
      <c r="F1237" s="3"/>
      <c r="G1237" s="3"/>
      <c r="H1237" s="3" t="s">
        <v>16</v>
      </c>
    </row>
    <row r="1238" spans="2:8" ht="3" customHeight="1" thickBot="1">
      <c r="B1238" s="4"/>
      <c r="C1238" s="5"/>
      <c r="D1238" s="5"/>
      <c r="E1238" s="5"/>
      <c r="F1238" s="5"/>
      <c r="G1238" s="5"/>
      <c r="H1238" s="6"/>
    </row>
    <row r="1239" spans="2:8" ht="13.5" thickBot="1">
      <c r="B1239" s="4" t="s">
        <v>444</v>
      </c>
      <c r="C1239" s="5"/>
      <c r="D1239" s="5"/>
      <c r="E1239" s="5"/>
      <c r="F1239" s="5"/>
      <c r="G1239" s="5"/>
      <c r="H1239" s="6"/>
    </row>
    <row r="1240" spans="2:8" ht="12.75">
      <c r="B1240" s="23" t="s">
        <v>446</v>
      </c>
      <c r="C1240" s="26" t="s">
        <v>18</v>
      </c>
      <c r="D1240" s="25">
        <v>645</v>
      </c>
      <c r="E1240" s="26" t="s">
        <v>511</v>
      </c>
      <c r="F1240" s="24" t="s">
        <v>495</v>
      </c>
      <c r="G1240" s="24" t="s">
        <v>368</v>
      </c>
      <c r="H1240" s="33" t="s">
        <v>330</v>
      </c>
    </row>
    <row r="1241" spans="2:8" ht="12.75">
      <c r="B1241" s="17" t="s">
        <v>438</v>
      </c>
      <c r="C1241" s="16" t="s">
        <v>18</v>
      </c>
      <c r="D1241" s="11">
        <v>449</v>
      </c>
      <c r="E1241" s="16" t="s">
        <v>511</v>
      </c>
      <c r="F1241" s="20" t="s">
        <v>495</v>
      </c>
      <c r="G1241" s="20" t="s">
        <v>368</v>
      </c>
      <c r="H1241" s="167" t="s">
        <v>330</v>
      </c>
    </row>
    <row r="1242" spans="2:8" ht="3" customHeight="1">
      <c r="B1242" s="35"/>
      <c r="C1242" s="36"/>
      <c r="D1242" s="37"/>
      <c r="E1242" s="38"/>
      <c r="F1242" s="38"/>
      <c r="G1242" s="38"/>
      <c r="H1242" s="39"/>
    </row>
    <row r="1243" spans="2:8" ht="13.5" thickBot="1">
      <c r="B1243" s="40" t="s">
        <v>445</v>
      </c>
      <c r="C1243" s="41"/>
      <c r="D1243" s="42">
        <f>SUM(D1240:D1242)</f>
        <v>1094</v>
      </c>
      <c r="E1243" s="41"/>
      <c r="F1243" s="41"/>
      <c r="G1243" s="41"/>
      <c r="H1243" s="43"/>
    </row>
    <row r="1244" spans="2:8" ht="13.5" thickBot="1">
      <c r="B1244" s="7" t="s">
        <v>452</v>
      </c>
      <c r="C1244" s="8"/>
      <c r="D1244" s="8"/>
      <c r="E1244" s="8"/>
      <c r="F1244" s="8"/>
      <c r="G1244" s="8"/>
      <c r="H1244" s="9"/>
    </row>
    <row r="1245" spans="2:8" ht="12.75">
      <c r="B1245" s="77" t="s">
        <v>454</v>
      </c>
      <c r="C1245" s="21" t="s">
        <v>123</v>
      </c>
      <c r="D1245" s="22">
        <v>106</v>
      </c>
      <c r="E1245" s="21"/>
      <c r="F1245" s="20" t="s">
        <v>494</v>
      </c>
      <c r="G1245" s="20" t="s">
        <v>368</v>
      </c>
      <c r="H1245" s="78"/>
    </row>
    <row r="1246" spans="2:10" ht="12.75">
      <c r="B1246" s="17" t="s">
        <v>455</v>
      </c>
      <c r="C1246" s="16" t="s">
        <v>123</v>
      </c>
      <c r="D1246" s="11">
        <v>837</v>
      </c>
      <c r="E1246" s="16"/>
      <c r="F1246" s="10" t="s">
        <v>494</v>
      </c>
      <c r="G1246" s="20" t="s">
        <v>368</v>
      </c>
      <c r="H1246" s="78"/>
      <c r="J1246" s="48"/>
    </row>
    <row r="1247" spans="2:8" ht="12.75">
      <c r="B1247" s="17">
        <v>74</v>
      </c>
      <c r="C1247" s="16" t="s">
        <v>123</v>
      </c>
      <c r="D1247" s="11">
        <v>202</v>
      </c>
      <c r="E1247" s="16"/>
      <c r="F1247" s="10" t="s">
        <v>496</v>
      </c>
      <c r="G1247" s="20" t="s">
        <v>368</v>
      </c>
      <c r="H1247" s="78"/>
    </row>
    <row r="1248" spans="2:8" ht="3" customHeight="1">
      <c r="B1248" s="35"/>
      <c r="C1248" s="36"/>
      <c r="D1248" s="37"/>
      <c r="E1248" s="38"/>
      <c r="F1248" s="38"/>
      <c r="G1248" s="38"/>
      <c r="H1248" s="39"/>
    </row>
    <row r="1249" spans="2:8" ht="13.5" thickBot="1">
      <c r="B1249" s="40" t="s">
        <v>453</v>
      </c>
      <c r="C1249" s="41"/>
      <c r="D1249" s="42">
        <f>SUM(D1245:D1248)</f>
        <v>1145</v>
      </c>
      <c r="E1249" s="41"/>
      <c r="F1249" s="41"/>
      <c r="G1249" s="41"/>
      <c r="H1249" s="43"/>
    </row>
    <row r="1253" spans="2:8" ht="12.75">
      <c r="B1253" s="1"/>
      <c r="C1253" s="1"/>
      <c r="D1253" s="1"/>
      <c r="E1253" s="1"/>
      <c r="F1253" s="1"/>
      <c r="G1253" s="1" t="s">
        <v>2</v>
      </c>
      <c r="H1253" s="1"/>
    </row>
    <row r="1254" spans="2:8" ht="12.75">
      <c r="B1254" s="1" t="s">
        <v>3</v>
      </c>
      <c r="C1254" s="1"/>
      <c r="D1254" s="1"/>
      <c r="E1254" s="1"/>
      <c r="F1254" s="1"/>
      <c r="G1254" s="1" t="s">
        <v>985</v>
      </c>
      <c r="H1254" s="1"/>
    </row>
    <row r="1255" spans="2:8" ht="12.75">
      <c r="B1255" s="1" t="s">
        <v>456</v>
      </c>
      <c r="C1255" s="1"/>
      <c r="D1255" s="1"/>
      <c r="E1255" s="1"/>
      <c r="F1255" s="1"/>
      <c r="G1255" s="1" t="s">
        <v>443</v>
      </c>
      <c r="H1255" s="1"/>
    </row>
    <row r="1256" spans="2:8" ht="12.75">
      <c r="B1256" s="1" t="s">
        <v>457</v>
      </c>
      <c r="C1256" s="1"/>
      <c r="D1256" s="1"/>
      <c r="E1256" s="1"/>
      <c r="F1256" s="1"/>
      <c r="G1256" s="1" t="s">
        <v>6</v>
      </c>
      <c r="H1256" s="1"/>
    </row>
    <row r="1257" spans="2:8" ht="13.5" thickBot="1">
      <c r="B1257" s="1"/>
      <c r="C1257" s="1"/>
      <c r="D1257" s="1"/>
      <c r="E1257" s="1"/>
      <c r="F1257" s="1"/>
      <c r="G1257" s="1"/>
      <c r="H1257" s="1"/>
    </row>
    <row r="1258" spans="2:8" ht="12.75">
      <c r="B1258" s="2" t="s">
        <v>7</v>
      </c>
      <c r="C1258" s="2" t="s">
        <v>8</v>
      </c>
      <c r="D1258" s="2" t="s">
        <v>9</v>
      </c>
      <c r="E1258" s="2" t="s">
        <v>10</v>
      </c>
      <c r="F1258" s="2" t="s">
        <v>11</v>
      </c>
      <c r="G1258" s="2" t="s">
        <v>12</v>
      </c>
      <c r="H1258" s="2" t="s">
        <v>13</v>
      </c>
    </row>
    <row r="1259" spans="2:8" ht="15" thickBot="1">
      <c r="B1259" s="3" t="s">
        <v>14</v>
      </c>
      <c r="C1259" s="3"/>
      <c r="D1259" s="3" t="s">
        <v>15</v>
      </c>
      <c r="E1259" s="3"/>
      <c r="F1259" s="3"/>
      <c r="G1259" s="3"/>
      <c r="H1259" s="3" t="s">
        <v>16</v>
      </c>
    </row>
    <row r="1260" spans="2:8" ht="3" customHeight="1" thickBot="1">
      <c r="B1260" s="4"/>
      <c r="C1260" s="5"/>
      <c r="D1260" s="5"/>
      <c r="E1260" s="5"/>
      <c r="F1260" s="5"/>
      <c r="G1260" s="5"/>
      <c r="H1260" s="6"/>
    </row>
    <row r="1261" spans="2:8" ht="13.5" thickBot="1">
      <c r="B1261" s="4" t="s">
        <v>458</v>
      </c>
      <c r="C1261" s="5"/>
      <c r="D1261" s="5"/>
      <c r="E1261" s="5"/>
      <c r="F1261" s="5"/>
      <c r="G1261" s="5"/>
      <c r="H1261" s="6"/>
    </row>
    <row r="1262" spans="2:8" ht="12.75">
      <c r="B1262" s="23" t="s">
        <v>250</v>
      </c>
      <c r="C1262" s="26" t="s">
        <v>123</v>
      </c>
      <c r="D1262" s="25">
        <v>22508</v>
      </c>
      <c r="E1262" s="26"/>
      <c r="F1262" s="24" t="s">
        <v>496</v>
      </c>
      <c r="G1262" s="24" t="s">
        <v>369</v>
      </c>
      <c r="H1262" s="27"/>
    </row>
    <row r="1263" spans="2:8" ht="12.75">
      <c r="B1263" s="17" t="s">
        <v>251</v>
      </c>
      <c r="C1263" s="16" t="s">
        <v>123</v>
      </c>
      <c r="D1263" s="11">
        <v>19946</v>
      </c>
      <c r="E1263" s="16"/>
      <c r="F1263" s="10" t="s">
        <v>516</v>
      </c>
      <c r="G1263" s="10" t="s">
        <v>369</v>
      </c>
      <c r="H1263" s="13"/>
    </row>
    <row r="1264" spans="2:8" ht="3" customHeight="1">
      <c r="B1264" s="35"/>
      <c r="C1264" s="36"/>
      <c r="D1264" s="37"/>
      <c r="E1264" s="38"/>
      <c r="F1264" s="38"/>
      <c r="G1264" s="38"/>
      <c r="H1264" s="39"/>
    </row>
    <row r="1265" spans="2:8" ht="13.5" thickBot="1">
      <c r="B1265" s="40" t="s">
        <v>459</v>
      </c>
      <c r="C1265" s="41"/>
      <c r="D1265" s="42">
        <f>SUM(D1262:D1264)</f>
        <v>42454</v>
      </c>
      <c r="E1265" s="41"/>
      <c r="F1265" s="41"/>
      <c r="G1265" s="41"/>
      <c r="H1265" s="43"/>
    </row>
    <row r="1268" spans="2:8" ht="12.75">
      <c r="B1268" s="1"/>
      <c r="C1268" s="1"/>
      <c r="D1268" s="1"/>
      <c r="E1268" s="1"/>
      <c r="F1268" s="1"/>
      <c r="G1268" s="1" t="s">
        <v>2</v>
      </c>
      <c r="H1268" s="1"/>
    </row>
    <row r="1269" spans="2:8" ht="12.75">
      <c r="B1269" s="1" t="s">
        <v>3</v>
      </c>
      <c r="C1269" s="1"/>
      <c r="D1269" s="1"/>
      <c r="E1269" s="1"/>
      <c r="F1269" s="1"/>
      <c r="G1269" s="1" t="s">
        <v>985</v>
      </c>
      <c r="H1269" s="1"/>
    </row>
    <row r="1270" spans="2:8" ht="12.75">
      <c r="B1270" s="1" t="s">
        <v>781</v>
      </c>
      <c r="C1270" s="1"/>
      <c r="D1270" s="1"/>
      <c r="E1270" s="1"/>
      <c r="F1270" s="1"/>
      <c r="G1270" s="1" t="s">
        <v>443</v>
      </c>
      <c r="H1270" s="1"/>
    </row>
    <row r="1271" spans="2:8" ht="12.75">
      <c r="B1271" s="1" t="s">
        <v>315</v>
      </c>
      <c r="C1271" s="1"/>
      <c r="D1271" s="1"/>
      <c r="E1271" s="1"/>
      <c r="F1271" s="1"/>
      <c r="G1271" s="1" t="s">
        <v>6</v>
      </c>
      <c r="H1271" s="1"/>
    </row>
    <row r="1272" spans="2:8" ht="13.5" thickBot="1">
      <c r="B1272" s="1"/>
      <c r="C1272" s="1"/>
      <c r="D1272" s="1"/>
      <c r="E1272" s="1"/>
      <c r="F1272" s="1"/>
      <c r="G1272" s="1"/>
      <c r="H1272" s="1"/>
    </row>
    <row r="1273" spans="2:8" ht="12.75">
      <c r="B1273" s="2" t="s">
        <v>7</v>
      </c>
      <c r="C1273" s="2" t="s">
        <v>8</v>
      </c>
      <c r="D1273" s="2" t="s">
        <v>9</v>
      </c>
      <c r="E1273" s="2" t="s">
        <v>10</v>
      </c>
      <c r="F1273" s="2" t="s">
        <v>11</v>
      </c>
      <c r="G1273" s="2" t="s">
        <v>12</v>
      </c>
      <c r="H1273" s="2" t="s">
        <v>13</v>
      </c>
    </row>
    <row r="1274" spans="2:8" ht="15" thickBot="1">
      <c r="B1274" s="3" t="s">
        <v>14</v>
      </c>
      <c r="C1274" s="3"/>
      <c r="D1274" s="3" t="s">
        <v>15</v>
      </c>
      <c r="E1274" s="3"/>
      <c r="F1274" s="3"/>
      <c r="G1274" s="3"/>
      <c r="H1274" s="3" t="s">
        <v>16</v>
      </c>
    </row>
    <row r="1275" spans="2:8" ht="3" customHeight="1" thickBot="1">
      <c r="B1275" s="4"/>
      <c r="C1275" s="5"/>
      <c r="D1275" s="5"/>
      <c r="E1275" s="5"/>
      <c r="F1275" s="5"/>
      <c r="G1275" s="5"/>
      <c r="H1275" s="6"/>
    </row>
    <row r="1276" spans="2:8" ht="13.5" thickBot="1">
      <c r="B1276" s="4" t="s">
        <v>832</v>
      </c>
      <c r="C1276" s="5"/>
      <c r="D1276" s="5"/>
      <c r="E1276" s="5"/>
      <c r="F1276" s="5"/>
      <c r="G1276" s="5"/>
      <c r="H1276" s="6"/>
    </row>
    <row r="1277" spans="2:8" ht="12.75">
      <c r="B1277" s="23" t="s">
        <v>447</v>
      </c>
      <c r="C1277" s="26" t="s">
        <v>18</v>
      </c>
      <c r="D1277" s="25">
        <v>2577</v>
      </c>
      <c r="E1277" s="26" t="s">
        <v>520</v>
      </c>
      <c r="F1277" s="24" t="s">
        <v>495</v>
      </c>
      <c r="G1277" s="24" t="s">
        <v>369</v>
      </c>
      <c r="H1277" s="33" t="s">
        <v>330</v>
      </c>
    </row>
    <row r="1278" spans="2:8" ht="12.75">
      <c r="B1278" s="17" t="s">
        <v>448</v>
      </c>
      <c r="C1278" s="16" t="s">
        <v>18</v>
      </c>
      <c r="D1278" s="11">
        <v>2341</v>
      </c>
      <c r="E1278" s="16" t="s">
        <v>520</v>
      </c>
      <c r="F1278" s="10" t="s">
        <v>495</v>
      </c>
      <c r="G1278" s="20" t="s">
        <v>369</v>
      </c>
      <c r="H1278" s="167" t="s">
        <v>330</v>
      </c>
    </row>
    <row r="1279" spans="2:8" ht="12.75">
      <c r="B1279" s="17" t="s">
        <v>449</v>
      </c>
      <c r="C1279" s="16" t="s">
        <v>18</v>
      </c>
      <c r="D1279" s="11">
        <v>3387</v>
      </c>
      <c r="E1279" s="16" t="s">
        <v>520</v>
      </c>
      <c r="F1279" s="10" t="s">
        <v>495</v>
      </c>
      <c r="G1279" s="20" t="s">
        <v>369</v>
      </c>
      <c r="H1279" s="167" t="s">
        <v>330</v>
      </c>
    </row>
    <row r="1280" spans="2:8" ht="12.75">
      <c r="B1280" s="17" t="s">
        <v>450</v>
      </c>
      <c r="C1280" s="16" t="s">
        <v>18</v>
      </c>
      <c r="D1280" s="11">
        <v>1431</v>
      </c>
      <c r="E1280" s="16" t="s">
        <v>520</v>
      </c>
      <c r="F1280" s="10" t="s">
        <v>495</v>
      </c>
      <c r="G1280" s="20" t="s">
        <v>369</v>
      </c>
      <c r="H1280" s="167" t="s">
        <v>330</v>
      </c>
    </row>
    <row r="1281" spans="2:8" ht="12.75">
      <c r="B1281" s="17" t="s">
        <v>451</v>
      </c>
      <c r="C1281" s="16" t="s">
        <v>18</v>
      </c>
      <c r="D1281" s="11">
        <v>2763</v>
      </c>
      <c r="E1281" s="16" t="s">
        <v>520</v>
      </c>
      <c r="F1281" s="10" t="s">
        <v>495</v>
      </c>
      <c r="G1281" s="20" t="s">
        <v>369</v>
      </c>
      <c r="H1281" s="167" t="s">
        <v>330</v>
      </c>
    </row>
    <row r="1282" spans="2:8" ht="3" customHeight="1">
      <c r="B1282" s="35"/>
      <c r="C1282" s="36"/>
      <c r="D1282" s="37"/>
      <c r="E1282" s="38"/>
      <c r="F1282" s="38"/>
      <c r="G1282" s="38"/>
      <c r="H1282" s="39"/>
    </row>
    <row r="1283" spans="2:8" ht="13.5" thickBot="1">
      <c r="B1283" s="40" t="s">
        <v>833</v>
      </c>
      <c r="C1283" s="41"/>
      <c r="D1283" s="42">
        <f>SUM(D1277:D1282)</f>
        <v>12499</v>
      </c>
      <c r="E1283" s="41"/>
      <c r="F1283" s="41"/>
      <c r="G1283" s="41"/>
      <c r="H1283" s="43"/>
    </row>
    <row r="1284" spans="2:8" ht="12.75">
      <c r="B1284" s="81"/>
      <c r="C1284" s="44"/>
      <c r="D1284" s="46"/>
      <c r="E1284" s="44"/>
      <c r="F1284" s="44"/>
      <c r="G1284" s="44"/>
      <c r="H1284" s="44"/>
    </row>
    <row r="1285" spans="2:8" ht="12.75">
      <c r="B1285" s="81"/>
      <c r="C1285" s="44"/>
      <c r="D1285" s="46"/>
      <c r="E1285" s="44"/>
      <c r="F1285" s="44"/>
      <c r="G1285" s="44"/>
      <c r="H1285" s="44"/>
    </row>
    <row r="1286" spans="2:8" ht="12.75">
      <c r="B1286" s="81"/>
      <c r="C1286" s="44"/>
      <c r="D1286" s="46"/>
      <c r="E1286" s="44"/>
      <c r="F1286" s="44"/>
      <c r="G1286" s="44"/>
      <c r="H1286" s="44"/>
    </row>
    <row r="1287" spans="2:8" ht="12.75">
      <c r="B1287" s="81"/>
      <c r="C1287" s="44"/>
      <c r="D1287" s="46"/>
      <c r="E1287" s="44"/>
      <c r="F1287" s="44"/>
      <c r="G1287" s="44"/>
      <c r="H1287" s="44"/>
    </row>
    <row r="1288" spans="2:8" ht="12.75">
      <c r="B1288" s="81"/>
      <c r="C1288" s="44"/>
      <c r="D1288" s="46"/>
      <c r="E1288" s="44"/>
      <c r="F1288" s="44"/>
      <c r="G1288" s="44"/>
      <c r="H1288" s="44"/>
    </row>
    <row r="1289" spans="2:8" ht="12.75">
      <c r="B1289" s="522" t="s">
        <v>0</v>
      </c>
      <c r="C1289" s="522"/>
      <c r="D1289" s="522"/>
      <c r="E1289" s="522"/>
      <c r="F1289" s="522"/>
      <c r="G1289" s="522"/>
      <c r="H1289" s="522"/>
    </row>
    <row r="1290" spans="2:8" ht="12.75">
      <c r="B1290" s="1"/>
      <c r="C1290" s="1"/>
      <c r="D1290" s="1"/>
      <c r="E1290" s="1"/>
      <c r="F1290" s="1"/>
      <c r="G1290" s="1"/>
      <c r="H1290" s="1"/>
    </row>
    <row r="1291" spans="2:8" ht="12.75">
      <c r="B1291" s="522" t="s">
        <v>1</v>
      </c>
      <c r="C1291" s="522"/>
      <c r="D1291" s="522"/>
      <c r="E1291" s="522"/>
      <c r="F1291" s="522"/>
      <c r="G1291" s="522"/>
      <c r="H1291" s="522"/>
    </row>
    <row r="1294" spans="2:8" ht="12.75">
      <c r="B1294" s="1"/>
      <c r="C1294" s="1"/>
      <c r="D1294" s="1"/>
      <c r="E1294" s="1"/>
      <c r="F1294" s="1"/>
      <c r="G1294" s="1" t="s">
        <v>2</v>
      </c>
      <c r="H1294" s="1"/>
    </row>
    <row r="1295" spans="2:8" ht="12.75">
      <c r="B1295" s="1" t="s">
        <v>268</v>
      </c>
      <c r="C1295" s="1"/>
      <c r="D1295" s="1"/>
      <c r="E1295" s="1"/>
      <c r="F1295" s="1"/>
      <c r="G1295" s="1" t="s">
        <v>986</v>
      </c>
      <c r="H1295" s="1"/>
    </row>
    <row r="1296" spans="2:8" ht="12.75">
      <c r="B1296" s="1" t="s">
        <v>460</v>
      </c>
      <c r="C1296" s="1"/>
      <c r="D1296" s="1"/>
      <c r="E1296" s="1"/>
      <c r="F1296" s="1"/>
      <c r="G1296" s="1" t="s">
        <v>443</v>
      </c>
      <c r="H1296" s="1"/>
    </row>
    <row r="1297" spans="2:8" ht="12.75">
      <c r="B1297" s="1" t="s">
        <v>177</v>
      </c>
      <c r="C1297" s="1"/>
      <c r="D1297" s="1"/>
      <c r="E1297" s="1"/>
      <c r="F1297" s="1"/>
      <c r="G1297" s="1" t="s">
        <v>6</v>
      </c>
      <c r="H1297" s="1"/>
    </row>
    <row r="1298" spans="2:8" ht="13.5" thickBot="1">
      <c r="B1298" s="1"/>
      <c r="C1298" s="1"/>
      <c r="D1298" s="1"/>
      <c r="E1298" s="1"/>
      <c r="F1298" s="1"/>
      <c r="G1298" s="1"/>
      <c r="H1298" s="1"/>
    </row>
    <row r="1299" spans="2:8" ht="12.75">
      <c r="B1299" s="2" t="s">
        <v>7</v>
      </c>
      <c r="C1299" s="2" t="s">
        <v>8</v>
      </c>
      <c r="D1299" s="2" t="s">
        <v>9</v>
      </c>
      <c r="E1299" s="2" t="s">
        <v>10</v>
      </c>
      <c r="F1299" s="2" t="s">
        <v>11</v>
      </c>
      <c r="G1299" s="2" t="s">
        <v>12</v>
      </c>
      <c r="H1299" s="2" t="s">
        <v>13</v>
      </c>
    </row>
    <row r="1300" spans="2:8" ht="15" thickBot="1">
      <c r="B1300" s="3" t="s">
        <v>14</v>
      </c>
      <c r="C1300" s="3"/>
      <c r="D1300" s="3" t="s">
        <v>15</v>
      </c>
      <c r="E1300" s="3"/>
      <c r="F1300" s="3"/>
      <c r="G1300" s="3"/>
      <c r="H1300" s="3" t="s">
        <v>16</v>
      </c>
    </row>
    <row r="1301" spans="2:8" ht="3" customHeight="1" thickBot="1">
      <c r="B1301" s="4"/>
      <c r="C1301" s="5"/>
      <c r="D1301" s="5"/>
      <c r="E1301" s="5"/>
      <c r="F1301" s="5"/>
      <c r="G1301" s="5"/>
      <c r="H1301" s="6"/>
    </row>
    <row r="1302" spans="2:8" ht="12.75">
      <c r="B1302" s="4" t="s">
        <v>461</v>
      </c>
      <c r="C1302" s="5"/>
      <c r="D1302" s="5"/>
      <c r="E1302" s="5"/>
      <c r="F1302" s="5"/>
      <c r="G1302" s="5"/>
      <c r="H1302" s="6"/>
    </row>
    <row r="1303" spans="2:8" ht="12.75">
      <c r="B1303" s="69">
        <v>1048</v>
      </c>
      <c r="C1303" s="49" t="s">
        <v>123</v>
      </c>
      <c r="D1303" s="50">
        <v>618</v>
      </c>
      <c r="E1303" s="49"/>
      <c r="F1303" s="79" t="s">
        <v>494</v>
      </c>
      <c r="G1303" s="79" t="s">
        <v>368</v>
      </c>
      <c r="H1303" s="80"/>
    </row>
    <row r="1304" spans="2:8" ht="3" customHeight="1">
      <c r="B1304" s="35"/>
      <c r="C1304" s="36"/>
      <c r="D1304" s="37"/>
      <c r="E1304" s="38"/>
      <c r="F1304" s="38"/>
      <c r="G1304" s="38"/>
      <c r="H1304" s="39"/>
    </row>
    <row r="1305" spans="2:8" ht="13.5" thickBot="1">
      <c r="B1305" s="83" t="s">
        <v>462</v>
      </c>
      <c r="C1305" s="84"/>
      <c r="D1305" s="85">
        <v>618</v>
      </c>
      <c r="E1305" s="84"/>
      <c r="F1305" s="84"/>
      <c r="G1305" s="84"/>
      <c r="H1305" s="86"/>
    </row>
    <row r="1307" ht="12.75">
      <c r="B1307" s="245" t="s">
        <v>758</v>
      </c>
    </row>
    <row r="1308" ht="12.75">
      <c r="B1308" s="245" t="s">
        <v>757</v>
      </c>
    </row>
    <row r="1309" ht="12.75">
      <c r="B1309" s="245"/>
    </row>
    <row r="1311" spans="2:8" ht="12.75">
      <c r="B1311" s="1"/>
      <c r="C1311" s="1"/>
      <c r="D1311" s="1"/>
      <c r="E1311" s="1"/>
      <c r="F1311" s="1"/>
      <c r="G1311" s="1" t="s">
        <v>2</v>
      </c>
      <c r="H1311" s="1"/>
    </row>
    <row r="1312" spans="2:8" ht="12.75">
      <c r="B1312" s="1" t="s">
        <v>3</v>
      </c>
      <c r="C1312" s="1"/>
      <c r="D1312" s="1"/>
      <c r="E1312" s="1"/>
      <c r="F1312" s="1"/>
      <c r="G1312" s="1" t="s">
        <v>986</v>
      </c>
      <c r="H1312" s="1"/>
    </row>
    <row r="1313" spans="2:8" ht="12.75">
      <c r="B1313" s="1" t="s">
        <v>487</v>
      </c>
      <c r="C1313" s="1"/>
      <c r="D1313" s="1"/>
      <c r="E1313" s="1"/>
      <c r="F1313" s="1"/>
      <c r="G1313" s="1" t="s">
        <v>842</v>
      </c>
      <c r="H1313" s="1"/>
    </row>
    <row r="1314" spans="2:8" ht="12.75">
      <c r="B1314" s="1" t="s">
        <v>488</v>
      </c>
      <c r="C1314" s="1"/>
      <c r="D1314" s="1"/>
      <c r="E1314" s="1"/>
      <c r="F1314" s="1"/>
      <c r="G1314" s="1" t="s">
        <v>6</v>
      </c>
      <c r="H1314" s="1"/>
    </row>
    <row r="1315" spans="2:8" ht="12.75">
      <c r="B1315" s="1" t="s">
        <v>138</v>
      </c>
      <c r="C1315" s="1"/>
      <c r="D1315" s="1"/>
      <c r="E1315" s="1"/>
      <c r="F1315" s="1"/>
      <c r="G1315" s="1"/>
      <c r="H1315" s="1"/>
    </row>
    <row r="1316" spans="2:8" ht="13.5" thickBot="1">
      <c r="B1316" s="1"/>
      <c r="C1316" s="1"/>
      <c r="D1316" s="1"/>
      <c r="E1316" s="1"/>
      <c r="F1316" s="1"/>
      <c r="G1316" s="1"/>
      <c r="H1316" s="1"/>
    </row>
    <row r="1317" spans="2:8" ht="12.75">
      <c r="B1317" s="2" t="s">
        <v>7</v>
      </c>
      <c r="C1317" s="2" t="s">
        <v>8</v>
      </c>
      <c r="D1317" s="2" t="s">
        <v>9</v>
      </c>
      <c r="E1317" s="2" t="s">
        <v>10</v>
      </c>
      <c r="F1317" s="2" t="s">
        <v>11</v>
      </c>
      <c r="G1317" s="2" t="s">
        <v>12</v>
      </c>
      <c r="H1317" s="2" t="s">
        <v>13</v>
      </c>
    </row>
    <row r="1318" spans="2:8" ht="15" thickBot="1">
      <c r="B1318" s="3" t="s">
        <v>14</v>
      </c>
      <c r="C1318" s="3"/>
      <c r="D1318" s="3" t="s">
        <v>15</v>
      </c>
      <c r="E1318" s="3"/>
      <c r="F1318" s="3"/>
      <c r="G1318" s="3"/>
      <c r="H1318" s="3" t="s">
        <v>16</v>
      </c>
    </row>
    <row r="1319" spans="2:8" ht="3" customHeight="1" thickBot="1">
      <c r="B1319" s="4"/>
      <c r="C1319" s="5"/>
      <c r="D1319" s="5"/>
      <c r="E1319" s="5"/>
      <c r="F1319" s="5"/>
      <c r="G1319" s="5"/>
      <c r="H1319" s="6"/>
    </row>
    <row r="1320" spans="2:8" ht="13.5" thickBot="1">
      <c r="B1320" s="4" t="s">
        <v>463</v>
      </c>
      <c r="C1320" s="5"/>
      <c r="D1320" s="5"/>
      <c r="E1320" s="5"/>
      <c r="F1320" s="5"/>
      <c r="G1320" s="5"/>
      <c r="H1320" s="6"/>
    </row>
    <row r="1321" spans="2:8" ht="12.75">
      <c r="B1321" s="164" t="s">
        <v>475</v>
      </c>
      <c r="C1321" s="26" t="s">
        <v>123</v>
      </c>
      <c r="D1321" s="25">
        <v>1404</v>
      </c>
      <c r="E1321" s="26"/>
      <c r="F1321" s="24" t="s">
        <v>494</v>
      </c>
      <c r="G1321" s="24" t="s">
        <v>368</v>
      </c>
      <c r="H1321" s="27"/>
    </row>
    <row r="1322" spans="2:8" ht="12.75">
      <c r="B1322" s="165" t="s">
        <v>747</v>
      </c>
      <c r="C1322" s="16" t="s">
        <v>123</v>
      </c>
      <c r="D1322" s="11">
        <v>173</v>
      </c>
      <c r="E1322" s="16"/>
      <c r="F1322" s="10" t="s">
        <v>495</v>
      </c>
      <c r="G1322" s="20" t="s">
        <v>368</v>
      </c>
      <c r="H1322" s="78"/>
    </row>
    <row r="1323" spans="2:8" ht="12.75">
      <c r="B1323" s="165" t="s">
        <v>476</v>
      </c>
      <c r="C1323" s="16" t="s">
        <v>123</v>
      </c>
      <c r="D1323" s="11">
        <v>915</v>
      </c>
      <c r="E1323" s="16"/>
      <c r="F1323" s="10" t="s">
        <v>495</v>
      </c>
      <c r="G1323" s="20" t="s">
        <v>368</v>
      </c>
      <c r="H1323" s="78"/>
    </row>
    <row r="1324" spans="2:8" ht="3" customHeight="1">
      <c r="B1324" s="35"/>
      <c r="C1324" s="36"/>
      <c r="D1324" s="37"/>
      <c r="E1324" s="38"/>
      <c r="F1324" s="38"/>
      <c r="G1324" s="38"/>
      <c r="H1324" s="39"/>
    </row>
    <row r="1325" spans="2:8" ht="13.5" thickBot="1">
      <c r="B1325" s="40" t="s">
        <v>464</v>
      </c>
      <c r="C1325" s="41"/>
      <c r="D1325" s="42">
        <f>SUM(D1321:D1324)</f>
        <v>2492</v>
      </c>
      <c r="E1325" s="41"/>
      <c r="F1325" s="41"/>
      <c r="G1325" s="41"/>
      <c r="H1325" s="43"/>
    </row>
    <row r="1326" spans="2:8" ht="13.5" thickBot="1">
      <c r="B1326" s="4" t="s">
        <v>477</v>
      </c>
      <c r="C1326" s="5"/>
      <c r="D1326" s="5"/>
      <c r="E1326" s="5"/>
      <c r="F1326" s="5"/>
      <c r="G1326" s="5"/>
      <c r="H1326" s="6"/>
    </row>
    <row r="1327" spans="2:8" ht="12.75">
      <c r="B1327" s="23">
        <v>22</v>
      </c>
      <c r="C1327" s="26" t="s">
        <v>123</v>
      </c>
      <c r="D1327" s="25">
        <v>259</v>
      </c>
      <c r="E1327" s="26"/>
      <c r="F1327" s="24" t="s">
        <v>495</v>
      </c>
      <c r="G1327" s="24" t="s">
        <v>368</v>
      </c>
      <c r="H1327" s="27"/>
    </row>
    <row r="1328" spans="2:8" ht="12.75">
      <c r="B1328" s="165" t="s">
        <v>390</v>
      </c>
      <c r="C1328" s="16" t="s">
        <v>123</v>
      </c>
      <c r="D1328" s="11">
        <v>1602</v>
      </c>
      <c r="E1328" s="16"/>
      <c r="F1328" s="10" t="s">
        <v>494</v>
      </c>
      <c r="G1328" s="20" t="s">
        <v>368</v>
      </c>
      <c r="H1328" s="78"/>
    </row>
    <row r="1329" spans="2:8" ht="3" customHeight="1">
      <c r="B1329" s="35"/>
      <c r="C1329" s="36"/>
      <c r="D1329" s="37"/>
      <c r="E1329" s="38"/>
      <c r="F1329" s="38"/>
      <c r="G1329" s="38"/>
      <c r="H1329" s="39"/>
    </row>
    <row r="1330" spans="2:8" ht="13.5" thickBot="1">
      <c r="B1330" s="40" t="s">
        <v>478</v>
      </c>
      <c r="C1330" s="41"/>
      <c r="D1330" s="42">
        <f>SUM(D1327:D1329)</f>
        <v>1861</v>
      </c>
      <c r="E1330" s="41"/>
      <c r="F1330" s="41"/>
      <c r="G1330" s="41"/>
      <c r="H1330" s="43"/>
    </row>
    <row r="1331" spans="2:8" ht="13.5" thickBot="1">
      <c r="B1331" s="4" t="s">
        <v>479</v>
      </c>
      <c r="C1331" s="5"/>
      <c r="D1331" s="5"/>
      <c r="E1331" s="5"/>
      <c r="F1331" s="5"/>
      <c r="G1331" s="5"/>
      <c r="H1331" s="6"/>
    </row>
    <row r="1332" spans="2:8" ht="12.75">
      <c r="B1332" s="23" t="s">
        <v>483</v>
      </c>
      <c r="C1332" s="26" t="s">
        <v>18</v>
      </c>
      <c r="D1332" s="25">
        <v>554</v>
      </c>
      <c r="E1332" s="26" t="s">
        <v>497</v>
      </c>
      <c r="F1332" s="24" t="s">
        <v>495</v>
      </c>
      <c r="G1332" s="24" t="s">
        <v>368</v>
      </c>
      <c r="H1332" s="33" t="s">
        <v>333</v>
      </c>
    </row>
    <row r="1333" spans="2:8" ht="12.75">
      <c r="B1333" s="165" t="s">
        <v>484</v>
      </c>
      <c r="C1333" s="16" t="s">
        <v>123</v>
      </c>
      <c r="D1333" s="11">
        <v>780</v>
      </c>
      <c r="E1333" s="16"/>
      <c r="F1333" s="10" t="s">
        <v>495</v>
      </c>
      <c r="G1333" s="20" t="s">
        <v>368</v>
      </c>
      <c r="H1333" s="78"/>
    </row>
    <row r="1334" spans="2:11" ht="12.75">
      <c r="B1334" s="165" t="s">
        <v>485</v>
      </c>
      <c r="C1334" s="16" t="s">
        <v>123</v>
      </c>
      <c r="D1334" s="11">
        <v>3578</v>
      </c>
      <c r="E1334" s="16"/>
      <c r="F1334" s="10" t="s">
        <v>496</v>
      </c>
      <c r="G1334" s="20" t="s">
        <v>368</v>
      </c>
      <c r="H1334" s="78"/>
      <c r="K1334" s="48"/>
    </row>
    <row r="1335" spans="2:8" ht="12.75">
      <c r="B1335" s="17" t="s">
        <v>486</v>
      </c>
      <c r="C1335" s="16" t="s">
        <v>123</v>
      </c>
      <c r="D1335" s="11">
        <v>2728</v>
      </c>
      <c r="E1335" s="16"/>
      <c r="F1335" s="10" t="s">
        <v>495</v>
      </c>
      <c r="G1335" s="20" t="s">
        <v>368</v>
      </c>
      <c r="H1335" s="78"/>
    </row>
    <row r="1336" spans="2:8" ht="3" customHeight="1">
      <c r="B1336" s="35"/>
      <c r="C1336" s="36"/>
      <c r="D1336" s="37"/>
      <c r="E1336" s="38"/>
      <c r="F1336" s="38"/>
      <c r="G1336" s="38"/>
      <c r="H1336" s="39"/>
    </row>
    <row r="1337" spans="2:8" ht="13.5" thickBot="1">
      <c r="B1337" s="40" t="s">
        <v>480</v>
      </c>
      <c r="C1337" s="41"/>
      <c r="D1337" s="42">
        <f>SUM(D1332:D1336)</f>
        <v>7640</v>
      </c>
      <c r="E1337" s="41"/>
      <c r="F1337" s="41"/>
      <c r="G1337" s="41"/>
      <c r="H1337" s="43"/>
    </row>
    <row r="1338" spans="2:8" ht="13.5" thickBot="1">
      <c r="B1338" s="4" t="s">
        <v>481</v>
      </c>
      <c r="C1338" s="5"/>
      <c r="D1338" s="5"/>
      <c r="E1338" s="5"/>
      <c r="F1338" s="5"/>
      <c r="G1338" s="5"/>
      <c r="H1338" s="6"/>
    </row>
    <row r="1339" spans="2:8" ht="12.75">
      <c r="B1339" s="23" t="s">
        <v>474</v>
      </c>
      <c r="C1339" s="26" t="s">
        <v>18</v>
      </c>
      <c r="D1339" s="25">
        <v>4006</v>
      </c>
      <c r="E1339" s="26" t="s">
        <v>497</v>
      </c>
      <c r="F1339" s="24" t="s">
        <v>495</v>
      </c>
      <c r="G1339" s="24" t="s">
        <v>369</v>
      </c>
      <c r="H1339" s="33" t="s">
        <v>333</v>
      </c>
    </row>
    <row r="1340" spans="2:8" ht="3" customHeight="1">
      <c r="B1340" s="35"/>
      <c r="C1340" s="36"/>
      <c r="D1340" s="37"/>
      <c r="E1340" s="38"/>
      <c r="F1340" s="38"/>
      <c r="G1340" s="38"/>
      <c r="H1340" s="39"/>
    </row>
    <row r="1341" spans="2:8" ht="13.5" thickBot="1">
      <c r="B1341" s="40" t="s">
        <v>482</v>
      </c>
      <c r="C1341" s="41"/>
      <c r="D1341" s="42">
        <f>SUM(D1339:D1340)</f>
        <v>4006</v>
      </c>
      <c r="E1341" s="41"/>
      <c r="F1341" s="41"/>
      <c r="G1341" s="41"/>
      <c r="H1341" s="43"/>
    </row>
    <row r="1352" spans="2:8" ht="12.75">
      <c r="B1352" s="522" t="s">
        <v>0</v>
      </c>
      <c r="C1352" s="522"/>
      <c r="D1352" s="522"/>
      <c r="E1352" s="522"/>
      <c r="F1352" s="522"/>
      <c r="G1352" s="522"/>
      <c r="H1352" s="522"/>
    </row>
    <row r="1353" spans="2:8" ht="12.75">
      <c r="B1353" s="1"/>
      <c r="C1353" s="1"/>
      <c r="D1353" s="1"/>
      <c r="E1353" s="1"/>
      <c r="F1353" s="1"/>
      <c r="G1353" s="1"/>
      <c r="H1353" s="1"/>
    </row>
    <row r="1354" spans="2:8" ht="12.75">
      <c r="B1354" s="522" t="s">
        <v>1</v>
      </c>
      <c r="C1354" s="522"/>
      <c r="D1354" s="522"/>
      <c r="E1354" s="522"/>
      <c r="F1354" s="522"/>
      <c r="G1354" s="522"/>
      <c r="H1354" s="522"/>
    </row>
    <row r="1355" spans="2:8" ht="12.75">
      <c r="B1355" s="1"/>
      <c r="C1355" s="1"/>
      <c r="D1355" s="1"/>
      <c r="E1355" s="1"/>
      <c r="F1355" s="1"/>
      <c r="G1355" s="1" t="s">
        <v>2</v>
      </c>
      <c r="H1355" s="1"/>
    </row>
    <row r="1356" spans="2:8" ht="12.75">
      <c r="B1356" s="1" t="s">
        <v>3</v>
      </c>
      <c r="C1356" s="1"/>
      <c r="D1356" s="1"/>
      <c r="E1356" s="1"/>
      <c r="F1356" s="1"/>
      <c r="G1356" s="1" t="s">
        <v>987</v>
      </c>
      <c r="H1356" s="1"/>
    </row>
    <row r="1357" spans="2:8" ht="12.75">
      <c r="B1357" s="1" t="s">
        <v>490</v>
      </c>
      <c r="C1357" s="1"/>
      <c r="D1357" s="1"/>
      <c r="E1357" s="1"/>
      <c r="F1357" s="1"/>
      <c r="G1357" s="1" t="s">
        <v>842</v>
      </c>
      <c r="H1357" s="1"/>
    </row>
    <row r="1358" spans="2:8" ht="12.75">
      <c r="B1358" s="1" t="s">
        <v>187</v>
      </c>
      <c r="C1358" s="1"/>
      <c r="D1358" s="1"/>
      <c r="E1358" s="1"/>
      <c r="F1358" s="1"/>
      <c r="G1358" s="1" t="s">
        <v>6</v>
      </c>
      <c r="H1358" s="1"/>
    </row>
    <row r="1359" spans="2:8" ht="13.5" thickBot="1">
      <c r="B1359" s="1"/>
      <c r="C1359" s="1"/>
      <c r="D1359" s="1"/>
      <c r="E1359" s="1"/>
      <c r="F1359" s="1"/>
      <c r="G1359" s="1"/>
      <c r="H1359" s="1"/>
    </row>
    <row r="1360" spans="2:8" ht="12.75">
      <c r="B1360" s="2" t="s">
        <v>7</v>
      </c>
      <c r="C1360" s="2" t="s">
        <v>8</v>
      </c>
      <c r="D1360" s="2" t="s">
        <v>9</v>
      </c>
      <c r="E1360" s="2" t="s">
        <v>10</v>
      </c>
      <c r="F1360" s="2" t="s">
        <v>11</v>
      </c>
      <c r="G1360" s="2" t="s">
        <v>12</v>
      </c>
      <c r="H1360" s="2" t="s">
        <v>13</v>
      </c>
    </row>
    <row r="1361" spans="2:8" ht="15" thickBot="1">
      <c r="B1361" s="3" t="s">
        <v>14</v>
      </c>
      <c r="C1361" s="3"/>
      <c r="D1361" s="3" t="s">
        <v>15</v>
      </c>
      <c r="E1361" s="3"/>
      <c r="F1361" s="3"/>
      <c r="G1361" s="3"/>
      <c r="H1361" s="3" t="s">
        <v>16</v>
      </c>
    </row>
    <row r="1362" spans="2:8" ht="3" customHeight="1" thickBot="1">
      <c r="B1362" s="4"/>
      <c r="C1362" s="5"/>
      <c r="D1362" s="5"/>
      <c r="E1362" s="5"/>
      <c r="F1362" s="5"/>
      <c r="G1362" s="5"/>
      <c r="H1362" s="6"/>
    </row>
    <row r="1363" spans="2:8" ht="13.5" thickBot="1">
      <c r="B1363" s="4" t="s">
        <v>491</v>
      </c>
      <c r="C1363" s="5"/>
      <c r="D1363" s="5"/>
      <c r="E1363" s="5"/>
      <c r="F1363" s="5"/>
      <c r="G1363" s="5"/>
      <c r="H1363" s="6"/>
    </row>
    <row r="1364" spans="2:8" ht="12.75">
      <c r="B1364" s="164" t="s">
        <v>385</v>
      </c>
      <c r="C1364" s="26" t="s">
        <v>155</v>
      </c>
      <c r="D1364" s="25">
        <v>1984</v>
      </c>
      <c r="E1364" s="26" t="s">
        <v>386</v>
      </c>
      <c r="F1364" s="24" t="s">
        <v>495</v>
      </c>
      <c r="G1364" s="24" t="s">
        <v>368</v>
      </c>
      <c r="H1364" s="33" t="s">
        <v>331</v>
      </c>
    </row>
    <row r="1365" spans="2:8" ht="12.75">
      <c r="B1365" s="17" t="s">
        <v>389</v>
      </c>
      <c r="C1365" s="16" t="s">
        <v>123</v>
      </c>
      <c r="D1365" s="11">
        <v>1868</v>
      </c>
      <c r="E1365" s="16"/>
      <c r="F1365" s="10" t="s">
        <v>495</v>
      </c>
      <c r="G1365" s="20" t="s">
        <v>368</v>
      </c>
      <c r="H1365" s="167"/>
    </row>
    <row r="1366" spans="2:8" ht="12.75">
      <c r="B1366" s="17" t="s">
        <v>390</v>
      </c>
      <c r="C1366" s="16" t="s">
        <v>123</v>
      </c>
      <c r="D1366" s="11">
        <v>224</v>
      </c>
      <c r="E1366" s="16"/>
      <c r="F1366" s="10" t="s">
        <v>494</v>
      </c>
      <c r="G1366" s="20" t="s">
        <v>368</v>
      </c>
      <c r="H1366" s="167"/>
    </row>
    <row r="1367" spans="2:8" ht="12.75">
      <c r="B1367" s="17">
        <v>1668</v>
      </c>
      <c r="C1367" s="16" t="s">
        <v>123</v>
      </c>
      <c r="D1367" s="11">
        <v>237</v>
      </c>
      <c r="E1367" s="16"/>
      <c r="F1367" s="10" t="s">
        <v>496</v>
      </c>
      <c r="G1367" s="20" t="s">
        <v>368</v>
      </c>
      <c r="H1367" s="167"/>
    </row>
    <row r="1368" spans="2:10" ht="12.75">
      <c r="B1368" s="17">
        <v>27</v>
      </c>
      <c r="C1368" s="16" t="s">
        <v>123</v>
      </c>
      <c r="D1368" s="11">
        <v>956</v>
      </c>
      <c r="E1368" s="16"/>
      <c r="F1368" s="10" t="s">
        <v>494</v>
      </c>
      <c r="G1368" s="20" t="s">
        <v>368</v>
      </c>
      <c r="H1368" s="167"/>
      <c r="J1368" s="48"/>
    </row>
    <row r="1369" spans="2:8" ht="12.75">
      <c r="B1369" s="17">
        <v>28</v>
      </c>
      <c r="C1369" s="16" t="s">
        <v>123</v>
      </c>
      <c r="D1369" s="11">
        <v>1348</v>
      </c>
      <c r="E1369" s="16"/>
      <c r="F1369" s="10" t="s">
        <v>495</v>
      </c>
      <c r="G1369" s="20" t="s">
        <v>368</v>
      </c>
      <c r="H1369" s="167"/>
    </row>
    <row r="1370" spans="2:8" ht="12.75">
      <c r="B1370" s="17" t="s">
        <v>391</v>
      </c>
      <c r="C1370" s="16" t="s">
        <v>123</v>
      </c>
      <c r="D1370" s="11">
        <v>1114</v>
      </c>
      <c r="E1370" s="16"/>
      <c r="F1370" s="10" t="s">
        <v>495</v>
      </c>
      <c r="G1370" s="20" t="s">
        <v>368</v>
      </c>
      <c r="H1370" s="78"/>
    </row>
    <row r="1371" spans="2:8" ht="3" customHeight="1">
      <c r="B1371" s="35"/>
      <c r="C1371" s="36"/>
      <c r="D1371" s="37"/>
      <c r="E1371" s="38"/>
      <c r="F1371" s="38"/>
      <c r="G1371" s="38"/>
      <c r="H1371" s="39"/>
    </row>
    <row r="1372" spans="2:8" ht="13.5" thickBot="1">
      <c r="B1372" s="40" t="s">
        <v>492</v>
      </c>
      <c r="C1372" s="41"/>
      <c r="D1372" s="42">
        <f>SUM(D1364:D1371)</f>
        <v>7731</v>
      </c>
      <c r="E1372" s="41"/>
      <c r="F1372" s="41"/>
      <c r="G1372" s="41"/>
      <c r="H1372" s="43"/>
    </row>
    <row r="1373" spans="2:8" ht="12.75">
      <c r="B1373" s="1"/>
      <c r="C1373" s="1"/>
      <c r="D1373" s="1"/>
      <c r="E1373" s="1"/>
      <c r="F1373" s="1"/>
      <c r="G1373" s="1"/>
      <c r="H1373" s="1"/>
    </row>
    <row r="1374" spans="2:8" ht="12.75">
      <c r="B1374" s="1"/>
      <c r="C1374" s="1"/>
      <c r="D1374" s="1"/>
      <c r="E1374" s="1"/>
      <c r="F1374" s="1"/>
      <c r="G1374" s="1"/>
      <c r="H1374" s="1"/>
    </row>
    <row r="1375" spans="2:8" ht="12.75">
      <c r="B1375" s="522"/>
      <c r="C1375" s="522"/>
      <c r="D1375" s="522"/>
      <c r="E1375" s="522"/>
      <c r="F1375" s="522"/>
      <c r="G1375" s="522"/>
      <c r="H1375" s="522"/>
    </row>
    <row r="1376" spans="2:8" ht="12.75">
      <c r="B1376" s="1"/>
      <c r="C1376" s="1"/>
      <c r="D1376" s="1"/>
      <c r="E1376" s="1"/>
      <c r="F1376" s="1"/>
      <c r="G1376" s="1" t="s">
        <v>2</v>
      </c>
      <c r="H1376" s="1"/>
    </row>
    <row r="1377" spans="2:8" ht="12.75">
      <c r="B1377" s="1" t="s">
        <v>3</v>
      </c>
      <c r="C1377" s="1"/>
      <c r="D1377" s="1"/>
      <c r="E1377" s="1"/>
      <c r="F1377" s="1"/>
      <c r="G1377" s="1" t="s">
        <v>987</v>
      </c>
      <c r="H1377" s="1"/>
    </row>
    <row r="1378" spans="2:8" ht="12.75">
      <c r="B1378" s="1" t="s">
        <v>766</v>
      </c>
      <c r="C1378" s="1"/>
      <c r="D1378" s="1"/>
      <c r="E1378" s="1"/>
      <c r="F1378" s="1"/>
      <c r="G1378" s="1" t="s">
        <v>842</v>
      </c>
      <c r="H1378" s="1"/>
    </row>
    <row r="1379" spans="2:8" ht="12.75">
      <c r="B1379" s="1" t="s">
        <v>315</v>
      </c>
      <c r="C1379" s="1"/>
      <c r="D1379" s="1"/>
      <c r="E1379" s="1"/>
      <c r="F1379" s="1"/>
      <c r="G1379" s="1" t="s">
        <v>6</v>
      </c>
      <c r="H1379" s="1"/>
    </row>
    <row r="1380" spans="2:8" ht="13.5" thickBot="1">
      <c r="B1380" s="1"/>
      <c r="C1380" s="1"/>
      <c r="D1380" s="1"/>
      <c r="E1380" s="1"/>
      <c r="F1380" s="1"/>
      <c r="G1380" s="1"/>
      <c r="H1380" s="1"/>
    </row>
    <row r="1381" spans="2:8" ht="12.75">
      <c r="B1381" s="2" t="s">
        <v>7</v>
      </c>
      <c r="C1381" s="2" t="s">
        <v>8</v>
      </c>
      <c r="D1381" s="2" t="s">
        <v>9</v>
      </c>
      <c r="E1381" s="2" t="s">
        <v>10</v>
      </c>
      <c r="F1381" s="2" t="s">
        <v>11</v>
      </c>
      <c r="G1381" s="2" t="s">
        <v>12</v>
      </c>
      <c r="H1381" s="2" t="s">
        <v>13</v>
      </c>
    </row>
    <row r="1382" spans="2:8" ht="15" thickBot="1">
      <c r="B1382" s="3" t="s">
        <v>14</v>
      </c>
      <c r="C1382" s="3"/>
      <c r="D1382" s="3" t="s">
        <v>15</v>
      </c>
      <c r="E1382" s="3"/>
      <c r="F1382" s="3"/>
      <c r="G1382" s="3"/>
      <c r="H1382" s="3" t="s">
        <v>16</v>
      </c>
    </row>
    <row r="1383" spans="2:8" ht="3" customHeight="1" thickBot="1">
      <c r="B1383" s="4"/>
      <c r="C1383" s="5"/>
      <c r="D1383" s="5"/>
      <c r="E1383" s="5"/>
      <c r="F1383" s="5"/>
      <c r="G1383" s="5"/>
      <c r="H1383" s="6"/>
    </row>
    <row r="1384" spans="2:8" ht="12.75">
      <c r="B1384" s="4" t="s">
        <v>767</v>
      </c>
      <c r="C1384" s="5"/>
      <c r="D1384" s="5"/>
      <c r="E1384" s="5"/>
      <c r="F1384" s="5"/>
      <c r="G1384" s="5"/>
      <c r="H1384" s="6"/>
    </row>
    <row r="1385" spans="2:8" ht="12.75">
      <c r="B1385" s="17" t="s">
        <v>493</v>
      </c>
      <c r="C1385" s="16" t="s">
        <v>123</v>
      </c>
      <c r="D1385" s="11">
        <v>16565</v>
      </c>
      <c r="E1385" s="16"/>
      <c r="F1385" s="10" t="s">
        <v>495</v>
      </c>
      <c r="G1385" s="10" t="s">
        <v>369</v>
      </c>
      <c r="H1385" s="13"/>
    </row>
    <row r="1386" spans="2:8" ht="3" customHeight="1">
      <c r="B1386" s="35"/>
      <c r="C1386" s="36"/>
      <c r="D1386" s="37"/>
      <c r="E1386" s="38"/>
      <c r="F1386" s="38"/>
      <c r="G1386" s="38"/>
      <c r="H1386" s="39"/>
    </row>
    <row r="1387" spans="2:8" ht="13.5" thickBot="1">
      <c r="B1387" s="40" t="s">
        <v>768</v>
      </c>
      <c r="C1387" s="41"/>
      <c r="D1387" s="42">
        <f>SUM(D1385:D1386)</f>
        <v>16565</v>
      </c>
      <c r="E1387" s="41"/>
      <c r="F1387" s="41"/>
      <c r="G1387" s="41"/>
      <c r="H1387" s="43"/>
    </row>
  </sheetData>
  <sheetProtection/>
  <mergeCells count="58">
    <mergeCell ref="B965:H965"/>
    <mergeCell ref="B738:H738"/>
    <mergeCell ref="B614:H614"/>
    <mergeCell ref="B616:H616"/>
    <mergeCell ref="B675:H675"/>
    <mergeCell ref="E721:H721"/>
    <mergeCell ref="E887:H887"/>
    <mergeCell ref="B736:H736"/>
    <mergeCell ref="B677:H677"/>
    <mergeCell ref="B182:H182"/>
    <mergeCell ref="B428:H428"/>
    <mergeCell ref="B548:H548"/>
    <mergeCell ref="B550:H550"/>
    <mergeCell ref="B240:H240"/>
    <mergeCell ref="E564:H564"/>
    <mergeCell ref="E576:H576"/>
    <mergeCell ref="B488:H488"/>
    <mergeCell ref="B490:H490"/>
    <mergeCell ref="B1375:H1375"/>
    <mergeCell ref="B1352:H1352"/>
    <mergeCell ref="B1354:H1354"/>
    <mergeCell ref="B798:H798"/>
    <mergeCell ref="B856:H856"/>
    <mergeCell ref="B858:H858"/>
    <mergeCell ref="B980:H980"/>
    <mergeCell ref="B1040:H1040"/>
    <mergeCell ref="B918:H918"/>
    <mergeCell ref="B1103:H1103"/>
    <mergeCell ref="B1291:H1291"/>
    <mergeCell ref="B1042:H1042"/>
    <mergeCell ref="B1:H1"/>
    <mergeCell ref="B3:H3"/>
    <mergeCell ref="B120:H120"/>
    <mergeCell ref="B302:H302"/>
    <mergeCell ref="B364:H364"/>
    <mergeCell ref="B272:C272"/>
    <mergeCell ref="B51:C51"/>
    <mergeCell ref="B174:C174"/>
    <mergeCell ref="B61:H61"/>
    <mergeCell ref="B63:H63"/>
    <mergeCell ref="B1167:H1167"/>
    <mergeCell ref="E335:H335"/>
    <mergeCell ref="B426:H426"/>
    <mergeCell ref="B797:H797"/>
    <mergeCell ref="B978:H978"/>
    <mergeCell ref="B242:H242"/>
    <mergeCell ref="B180:H180"/>
    <mergeCell ref="B122:H122"/>
    <mergeCell ref="B1289:H1289"/>
    <mergeCell ref="B1105:H1105"/>
    <mergeCell ref="B1165:H1165"/>
    <mergeCell ref="B301:H301"/>
    <mergeCell ref="B366:H366"/>
    <mergeCell ref="B348:H348"/>
    <mergeCell ref="E441:H441"/>
    <mergeCell ref="B916:H916"/>
    <mergeCell ref="B1226:H1226"/>
    <mergeCell ref="B1228:H12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71"/>
  <sheetViews>
    <sheetView zoomScalePageLayoutView="0" workbookViewId="0" topLeftCell="A28">
      <selection activeCell="N72" sqref="A1:N72"/>
    </sheetView>
  </sheetViews>
  <sheetFormatPr defaultColWidth="9.140625" defaultRowHeight="12.75"/>
  <sheetData>
    <row r="1" spans="2:12" ht="12.75">
      <c r="B1" s="530" t="s">
        <v>911</v>
      </c>
      <c r="C1" s="530"/>
      <c r="D1" s="530"/>
      <c r="E1" s="530"/>
      <c r="F1" s="530"/>
      <c r="G1" s="530"/>
      <c r="H1" s="530"/>
      <c r="I1" s="530"/>
      <c r="J1" s="530"/>
      <c r="K1" s="530"/>
      <c r="L1" s="530"/>
    </row>
    <row r="2" spans="2:12" ht="12.75"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2:12" ht="12.75">
      <c r="B3" s="89"/>
      <c r="C3" s="532"/>
      <c r="D3" s="532"/>
      <c r="E3" s="532"/>
      <c r="F3" s="532"/>
      <c r="G3" s="532"/>
      <c r="H3" s="532"/>
      <c r="I3" s="532"/>
      <c r="J3" s="532"/>
      <c r="K3" s="532"/>
      <c r="L3" s="90"/>
    </row>
    <row r="4" spans="2:12" ht="13.5" thickBot="1">
      <c r="B4" s="89"/>
      <c r="C4" s="89"/>
      <c r="D4" s="89"/>
      <c r="E4" s="89"/>
      <c r="F4" s="89"/>
      <c r="G4" s="89"/>
      <c r="H4" s="89"/>
      <c r="I4" s="89"/>
      <c r="J4" s="89"/>
      <c r="K4" s="90" t="s">
        <v>323</v>
      </c>
      <c r="L4" s="90" t="s">
        <v>324</v>
      </c>
    </row>
    <row r="5" spans="2:12" ht="12.75">
      <c r="B5" s="533" t="s">
        <v>325</v>
      </c>
      <c r="C5" s="534"/>
      <c r="D5" s="534"/>
      <c r="E5" s="535"/>
      <c r="F5" s="539" t="s">
        <v>326</v>
      </c>
      <c r="G5" s="540"/>
      <c r="H5" s="541" t="s">
        <v>327</v>
      </c>
      <c r="I5" s="542"/>
      <c r="J5" s="542"/>
      <c r="K5" s="542"/>
      <c r="L5" s="543"/>
    </row>
    <row r="6" spans="2:12" ht="14.25">
      <c r="B6" s="536"/>
      <c r="C6" s="537"/>
      <c r="D6" s="537"/>
      <c r="E6" s="538"/>
      <c r="F6" s="544" t="s">
        <v>328</v>
      </c>
      <c r="G6" s="545"/>
      <c r="H6" s="91" t="s">
        <v>329</v>
      </c>
      <c r="I6" s="91" t="s">
        <v>330</v>
      </c>
      <c r="J6" s="91" t="s">
        <v>331</v>
      </c>
      <c r="K6" s="91" t="s">
        <v>332</v>
      </c>
      <c r="L6" s="92" t="s">
        <v>333</v>
      </c>
    </row>
    <row r="7" spans="2:12" ht="12.75">
      <c r="B7" s="546" t="s">
        <v>334</v>
      </c>
      <c r="C7" s="547"/>
      <c r="D7" s="547"/>
      <c r="E7" s="547"/>
      <c r="F7" s="571">
        <f>SUM(H7:L7)</f>
        <v>116974</v>
      </c>
      <c r="G7" s="570"/>
      <c r="H7" s="94">
        <v>44721</v>
      </c>
      <c r="I7" s="93">
        <v>28259</v>
      </c>
      <c r="J7" s="93">
        <v>23762</v>
      </c>
      <c r="K7" s="93">
        <v>16994</v>
      </c>
      <c r="L7" s="94">
        <v>3238</v>
      </c>
    </row>
    <row r="8" spans="2:12" ht="12.75">
      <c r="B8" s="546" t="s">
        <v>335</v>
      </c>
      <c r="C8" s="547"/>
      <c r="D8" s="547"/>
      <c r="E8" s="547"/>
      <c r="F8" s="571">
        <f>SUM(H8:L8)</f>
        <v>53475</v>
      </c>
      <c r="G8" s="570"/>
      <c r="H8" s="94">
        <v>11419</v>
      </c>
      <c r="I8" s="94">
        <v>9707</v>
      </c>
      <c r="J8" s="93">
        <v>10177</v>
      </c>
      <c r="K8" s="94">
        <v>5673</v>
      </c>
      <c r="L8" s="95">
        <v>16499</v>
      </c>
    </row>
    <row r="9" spans="2:12" ht="12.75">
      <c r="B9" s="546" t="s">
        <v>336</v>
      </c>
      <c r="C9" s="547"/>
      <c r="D9" s="547"/>
      <c r="E9" s="547"/>
      <c r="F9" s="569"/>
      <c r="G9" s="570"/>
      <c r="H9" s="94"/>
      <c r="I9" s="94"/>
      <c r="J9" s="94"/>
      <c r="K9" s="94"/>
      <c r="L9" s="96"/>
    </row>
    <row r="10" spans="2:12" ht="12.75">
      <c r="B10" s="546" t="s">
        <v>337</v>
      </c>
      <c r="C10" s="547"/>
      <c r="D10" s="547"/>
      <c r="E10" s="547"/>
      <c r="F10" s="571"/>
      <c r="G10" s="570"/>
      <c r="H10" s="94"/>
      <c r="I10" s="94"/>
      <c r="J10" s="94"/>
      <c r="K10" s="94"/>
      <c r="L10" s="96"/>
    </row>
    <row r="11" spans="2:12" ht="12.75">
      <c r="B11" s="546" t="s">
        <v>338</v>
      </c>
      <c r="C11" s="547"/>
      <c r="D11" s="547"/>
      <c r="E11" s="547"/>
      <c r="F11" s="570"/>
      <c r="G11" s="570"/>
      <c r="H11" s="94"/>
      <c r="I11" s="94"/>
      <c r="J11" s="94"/>
      <c r="K11" s="94"/>
      <c r="L11" s="96"/>
    </row>
    <row r="12" spans="2:12" ht="12.75">
      <c r="B12" s="546" t="s">
        <v>339</v>
      </c>
      <c r="C12" s="547"/>
      <c r="D12" s="547"/>
      <c r="E12" s="547"/>
      <c r="F12" s="570"/>
      <c r="G12" s="570"/>
      <c r="H12" s="94"/>
      <c r="I12" s="94"/>
      <c r="J12" s="94"/>
      <c r="K12" s="94"/>
      <c r="L12" s="96"/>
    </row>
    <row r="13" spans="2:12" ht="12.75">
      <c r="B13" s="546" t="s">
        <v>340</v>
      </c>
      <c r="C13" s="547"/>
      <c r="D13" s="547"/>
      <c r="E13" s="547"/>
      <c r="F13" s="570"/>
      <c r="G13" s="570"/>
      <c r="H13" s="94"/>
      <c r="I13" s="94"/>
      <c r="J13" s="94"/>
      <c r="K13" s="94"/>
      <c r="L13" s="96"/>
    </row>
    <row r="14" spans="2:12" ht="13.5" thickBot="1">
      <c r="B14" s="551" t="s">
        <v>913</v>
      </c>
      <c r="C14" s="523"/>
      <c r="D14" s="523"/>
      <c r="E14" s="523"/>
      <c r="F14" s="564">
        <f>SUM(F7:G13)</f>
        <v>170449</v>
      </c>
      <c r="G14" s="574"/>
      <c r="H14" s="97">
        <f>SUM(H7:H11)</f>
        <v>56140</v>
      </c>
      <c r="I14" s="97">
        <f>SUM(I7:I13)</f>
        <v>37966</v>
      </c>
      <c r="J14" s="97">
        <f>SUM(J7:J11)</f>
        <v>33939</v>
      </c>
      <c r="K14" s="97">
        <f>SUM(K7:K11)</f>
        <v>22667</v>
      </c>
      <c r="L14" s="98">
        <f>SUM(L7:L11)</f>
        <v>19737</v>
      </c>
    </row>
    <row r="15" spans="2:12" ht="12.75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6" spans="2:12" ht="12.75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</row>
    <row r="17" spans="2:12" ht="12.75">
      <c r="B17" s="530" t="s">
        <v>912</v>
      </c>
      <c r="C17" s="530"/>
      <c r="D17" s="530"/>
      <c r="E17" s="530"/>
      <c r="F17" s="530"/>
      <c r="G17" s="530"/>
      <c r="H17" s="530"/>
      <c r="I17" s="530"/>
      <c r="J17" s="530"/>
      <c r="K17" s="530"/>
      <c r="L17" s="530"/>
    </row>
    <row r="18" spans="2:12" ht="12.75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</row>
    <row r="19" spans="2:12" ht="12.75">
      <c r="B19" s="89"/>
      <c r="C19" s="532"/>
      <c r="D19" s="532"/>
      <c r="E19" s="532"/>
      <c r="F19" s="532"/>
      <c r="G19" s="532"/>
      <c r="H19" s="532"/>
      <c r="I19" s="532"/>
      <c r="J19" s="532"/>
      <c r="K19" s="532"/>
      <c r="L19" s="90"/>
    </row>
    <row r="20" spans="2:12" ht="13.5" thickBot="1">
      <c r="B20" s="89"/>
      <c r="C20" s="89"/>
      <c r="D20" s="89"/>
      <c r="E20" s="89"/>
      <c r="F20" s="89"/>
      <c r="G20" s="89"/>
      <c r="H20" s="89"/>
      <c r="I20" s="89"/>
      <c r="J20" s="89"/>
      <c r="K20" s="90" t="s">
        <v>342</v>
      </c>
      <c r="L20" s="90" t="s">
        <v>324</v>
      </c>
    </row>
    <row r="21" spans="2:12" ht="12.75">
      <c r="B21" s="533" t="s">
        <v>343</v>
      </c>
      <c r="C21" s="534"/>
      <c r="D21" s="534"/>
      <c r="E21" s="535"/>
      <c r="F21" s="539" t="s">
        <v>344</v>
      </c>
      <c r="G21" s="540"/>
      <c r="H21" s="541" t="s">
        <v>327</v>
      </c>
      <c r="I21" s="542"/>
      <c r="J21" s="542"/>
      <c r="K21" s="542"/>
      <c r="L21" s="543"/>
    </row>
    <row r="22" spans="2:12" ht="12.75">
      <c r="B22" s="536"/>
      <c r="C22" s="537"/>
      <c r="D22" s="537"/>
      <c r="E22" s="538"/>
      <c r="F22" s="544" t="s">
        <v>345</v>
      </c>
      <c r="G22" s="545"/>
      <c r="H22" s="91" t="s">
        <v>329</v>
      </c>
      <c r="I22" s="91" t="s">
        <v>330</v>
      </c>
      <c r="J22" s="91" t="s">
        <v>331</v>
      </c>
      <c r="K22" s="91" t="s">
        <v>332</v>
      </c>
      <c r="L22" s="92" t="s">
        <v>333</v>
      </c>
    </row>
    <row r="23" spans="2:12" ht="12.75">
      <c r="B23" s="546" t="s">
        <v>346</v>
      </c>
      <c r="C23" s="547"/>
      <c r="D23" s="547"/>
      <c r="E23" s="547"/>
      <c r="F23" s="571"/>
      <c r="G23" s="569"/>
      <c r="H23" s="94"/>
      <c r="I23" s="93"/>
      <c r="J23" s="93"/>
      <c r="K23" s="94"/>
      <c r="L23" s="95"/>
    </row>
    <row r="24" spans="2:12" ht="12.75">
      <c r="B24" s="546" t="s">
        <v>347</v>
      </c>
      <c r="C24" s="547"/>
      <c r="D24" s="547"/>
      <c r="E24" s="547"/>
      <c r="F24" s="571"/>
      <c r="G24" s="569"/>
      <c r="H24" s="94"/>
      <c r="I24" s="93"/>
      <c r="J24" s="93"/>
      <c r="K24" s="93"/>
      <c r="L24" s="95"/>
    </row>
    <row r="25" spans="2:12" ht="12.75">
      <c r="B25" s="101" t="s">
        <v>888</v>
      </c>
      <c r="C25" s="99"/>
      <c r="D25" s="99"/>
      <c r="E25" s="100"/>
      <c r="F25" s="572"/>
      <c r="G25" s="580"/>
      <c r="H25" s="94"/>
      <c r="I25" s="93"/>
      <c r="J25" s="93"/>
      <c r="K25" s="93"/>
      <c r="L25" s="95"/>
    </row>
    <row r="26" spans="2:12" ht="12.75">
      <c r="B26" s="526" t="s">
        <v>348</v>
      </c>
      <c r="C26" s="517"/>
      <c r="D26" s="517"/>
      <c r="E26" s="518"/>
      <c r="F26" s="572"/>
      <c r="G26" s="573"/>
      <c r="H26" s="94"/>
      <c r="I26" s="94"/>
      <c r="J26" s="93"/>
      <c r="K26" s="93"/>
      <c r="L26" s="96"/>
    </row>
    <row r="27" spans="2:12" ht="12.75">
      <c r="B27" s="521" t="s">
        <v>349</v>
      </c>
      <c r="C27" s="547"/>
      <c r="D27" s="547"/>
      <c r="E27" s="547"/>
      <c r="F27" s="571"/>
      <c r="G27" s="569"/>
      <c r="H27" s="94"/>
      <c r="I27" s="94"/>
      <c r="J27" s="93"/>
      <c r="K27" s="93"/>
      <c r="L27" s="96"/>
    </row>
    <row r="28" spans="2:12" ht="12.75">
      <c r="B28" s="546" t="s">
        <v>350</v>
      </c>
      <c r="C28" s="547"/>
      <c r="D28" s="547"/>
      <c r="E28" s="547"/>
      <c r="F28" s="571">
        <f>SUM(H28:L28)</f>
        <v>170449</v>
      </c>
      <c r="G28" s="569"/>
      <c r="H28" s="94">
        <v>56140</v>
      </c>
      <c r="I28" s="93">
        <v>37966</v>
      </c>
      <c r="J28" s="94">
        <v>33939</v>
      </c>
      <c r="K28" s="94">
        <v>22667</v>
      </c>
      <c r="L28" s="95">
        <v>19737</v>
      </c>
    </row>
    <row r="29" spans="2:12" ht="12.75">
      <c r="B29" s="521" t="s">
        <v>351</v>
      </c>
      <c r="C29" s="547"/>
      <c r="D29" s="547"/>
      <c r="E29" s="547"/>
      <c r="F29" s="572"/>
      <c r="G29" s="573"/>
      <c r="H29" s="94"/>
      <c r="I29" s="94"/>
      <c r="J29" s="93"/>
      <c r="K29" s="93"/>
      <c r="L29" s="95"/>
    </row>
    <row r="30" spans="2:12" ht="12.75">
      <c r="B30" s="546" t="s">
        <v>352</v>
      </c>
      <c r="C30" s="547"/>
      <c r="D30" s="547"/>
      <c r="E30" s="547"/>
      <c r="F30" s="569"/>
      <c r="G30" s="569"/>
      <c r="H30" s="94"/>
      <c r="I30" s="94"/>
      <c r="J30" s="94"/>
      <c r="K30" s="94"/>
      <c r="L30" s="96"/>
    </row>
    <row r="31" spans="2:12" ht="12.75">
      <c r="B31" s="101" t="s">
        <v>353</v>
      </c>
      <c r="C31" s="99"/>
      <c r="D31" s="99"/>
      <c r="E31" s="100"/>
      <c r="F31" s="572"/>
      <c r="G31" s="573"/>
      <c r="H31" s="94"/>
      <c r="I31" s="94"/>
      <c r="J31" s="94"/>
      <c r="K31" s="94"/>
      <c r="L31" s="95"/>
    </row>
    <row r="32" spans="2:12" ht="13.5" thickBot="1">
      <c r="B32" s="551" t="s">
        <v>913</v>
      </c>
      <c r="C32" s="523"/>
      <c r="D32" s="523"/>
      <c r="E32" s="523"/>
      <c r="F32" s="564">
        <f>SUM(H32:L32)</f>
        <v>170449</v>
      </c>
      <c r="G32" s="564"/>
      <c r="H32" s="97">
        <f>SUM(H23:H31)</f>
        <v>56140</v>
      </c>
      <c r="I32" s="97">
        <f>SUM(I23:I31)</f>
        <v>37966</v>
      </c>
      <c r="J32" s="97">
        <f>SUM(J23:J31)</f>
        <v>33939</v>
      </c>
      <c r="K32" s="97">
        <f>SUM(K23:K30)</f>
        <v>22667</v>
      </c>
      <c r="L32" s="98">
        <f>SUM(L23:L30)</f>
        <v>19737</v>
      </c>
    </row>
    <row r="37" spans="2:12" ht="12.75">
      <c r="B37" s="530" t="s">
        <v>909</v>
      </c>
      <c r="C37" s="530"/>
      <c r="D37" s="530"/>
      <c r="E37" s="530"/>
      <c r="F37" s="530"/>
      <c r="G37" s="530"/>
      <c r="H37" s="530"/>
      <c r="I37" s="530"/>
      <c r="J37" s="530"/>
      <c r="K37" s="530"/>
      <c r="L37" s="530"/>
    </row>
    <row r="38" spans="2:12" ht="12.75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</row>
    <row r="39" spans="2:12" ht="13.5" thickBot="1">
      <c r="B39" s="89"/>
      <c r="C39" s="89"/>
      <c r="D39" s="89"/>
      <c r="E39" s="89"/>
      <c r="F39" s="89"/>
      <c r="G39" s="89"/>
      <c r="H39" s="89"/>
      <c r="I39" s="89"/>
      <c r="J39" s="89"/>
      <c r="K39" s="90" t="s">
        <v>323</v>
      </c>
      <c r="L39" s="90" t="s">
        <v>527</v>
      </c>
    </row>
    <row r="40" spans="2:12" ht="12.75">
      <c r="B40" s="533" t="s">
        <v>325</v>
      </c>
      <c r="C40" s="534"/>
      <c r="D40" s="534"/>
      <c r="E40" s="535"/>
      <c r="F40" s="539" t="s">
        <v>326</v>
      </c>
      <c r="G40" s="540"/>
      <c r="H40" s="541" t="s">
        <v>327</v>
      </c>
      <c r="I40" s="542"/>
      <c r="J40" s="542"/>
      <c r="K40" s="542"/>
      <c r="L40" s="543"/>
    </row>
    <row r="41" spans="2:12" ht="14.25">
      <c r="B41" s="536"/>
      <c r="C41" s="537"/>
      <c r="D41" s="537"/>
      <c r="E41" s="538"/>
      <c r="F41" s="544" t="s">
        <v>328</v>
      </c>
      <c r="G41" s="545"/>
      <c r="H41" s="91" t="s">
        <v>329</v>
      </c>
      <c r="I41" s="91" t="s">
        <v>330</v>
      </c>
      <c r="J41" s="91" t="s">
        <v>331</v>
      </c>
      <c r="K41" s="91" t="s">
        <v>332</v>
      </c>
      <c r="L41" s="92" t="s">
        <v>333</v>
      </c>
    </row>
    <row r="42" spans="2:12" ht="12.75">
      <c r="B42" s="546" t="s">
        <v>334</v>
      </c>
      <c r="C42" s="547"/>
      <c r="D42" s="547"/>
      <c r="E42" s="547"/>
      <c r="F42" s="571">
        <f>SUM(H42:L42)</f>
        <v>93053</v>
      </c>
      <c r="G42" s="570"/>
      <c r="H42" s="94">
        <v>34048</v>
      </c>
      <c r="I42" s="93">
        <v>23568</v>
      </c>
      <c r="J42" s="93">
        <v>3074</v>
      </c>
      <c r="K42" s="93">
        <v>16953</v>
      </c>
      <c r="L42" s="94">
        <v>15410</v>
      </c>
    </row>
    <row r="43" spans="2:12" ht="12.75">
      <c r="B43" s="546" t="s">
        <v>335</v>
      </c>
      <c r="C43" s="547"/>
      <c r="D43" s="547"/>
      <c r="E43" s="547"/>
      <c r="F43" s="571">
        <f>SUM(H43:L43)</f>
        <v>146221</v>
      </c>
      <c r="G43" s="570"/>
      <c r="H43" s="94">
        <v>63739</v>
      </c>
      <c r="I43" s="94">
        <v>27382</v>
      </c>
      <c r="J43" s="93">
        <v>26011</v>
      </c>
      <c r="K43" s="94">
        <v>11104</v>
      </c>
      <c r="L43" s="95">
        <v>17985</v>
      </c>
    </row>
    <row r="44" spans="2:12" ht="12.75">
      <c r="B44" s="546" t="s">
        <v>336</v>
      </c>
      <c r="C44" s="547"/>
      <c r="D44" s="547"/>
      <c r="E44" s="547"/>
      <c r="F44" s="569"/>
      <c r="G44" s="570"/>
      <c r="H44" s="94"/>
      <c r="I44" s="94"/>
      <c r="J44" s="94"/>
      <c r="K44" s="94"/>
      <c r="L44" s="96"/>
    </row>
    <row r="45" spans="2:12" ht="12.75">
      <c r="B45" s="546" t="s">
        <v>337</v>
      </c>
      <c r="C45" s="547"/>
      <c r="D45" s="547"/>
      <c r="E45" s="547"/>
      <c r="F45" s="571">
        <f>SUM(H45:L45)</f>
        <v>10762</v>
      </c>
      <c r="G45" s="570"/>
      <c r="H45" s="94">
        <v>6146</v>
      </c>
      <c r="I45" s="94"/>
      <c r="J45" s="94">
        <v>1984</v>
      </c>
      <c r="K45" s="94"/>
      <c r="L45" s="96">
        <v>2632</v>
      </c>
    </row>
    <row r="46" spans="2:12" ht="12.75">
      <c r="B46" s="546" t="s">
        <v>338</v>
      </c>
      <c r="C46" s="547"/>
      <c r="D46" s="547"/>
      <c r="E46" s="547"/>
      <c r="F46" s="570"/>
      <c r="G46" s="570"/>
      <c r="H46" s="94"/>
      <c r="I46" s="94"/>
      <c r="J46" s="94"/>
      <c r="K46" s="94"/>
      <c r="L46" s="96"/>
    </row>
    <row r="47" spans="2:12" ht="12.75">
      <c r="B47" s="546" t="s">
        <v>339</v>
      </c>
      <c r="C47" s="547"/>
      <c r="D47" s="547"/>
      <c r="E47" s="547"/>
      <c r="F47" s="570"/>
      <c r="G47" s="570"/>
      <c r="H47" s="94"/>
      <c r="I47" s="94"/>
      <c r="J47" s="94"/>
      <c r="K47" s="94"/>
      <c r="L47" s="96"/>
    </row>
    <row r="48" spans="2:12" ht="12.75">
      <c r="B48" s="546" t="s">
        <v>340</v>
      </c>
      <c r="C48" s="547"/>
      <c r="D48" s="547"/>
      <c r="E48" s="547"/>
      <c r="F48" s="570"/>
      <c r="G48" s="570"/>
      <c r="H48" s="94"/>
      <c r="I48" s="94"/>
      <c r="J48" s="94"/>
      <c r="K48" s="94"/>
      <c r="L48" s="96"/>
    </row>
    <row r="49" spans="2:12" ht="12.75">
      <c r="B49" s="575" t="s">
        <v>889</v>
      </c>
      <c r="C49" s="576"/>
      <c r="D49" s="576"/>
      <c r="E49" s="577"/>
      <c r="F49" s="578">
        <f>SUM(H49:L49)</f>
        <v>17427</v>
      </c>
      <c r="G49" s="579"/>
      <c r="H49" s="446">
        <v>15810</v>
      </c>
      <c r="I49" s="446"/>
      <c r="J49" s="446"/>
      <c r="K49" s="446"/>
      <c r="L49" s="447">
        <v>1617</v>
      </c>
    </row>
    <row r="50" spans="2:12" ht="13.5" thickBot="1">
      <c r="B50" s="551" t="s">
        <v>914</v>
      </c>
      <c r="C50" s="523"/>
      <c r="D50" s="523"/>
      <c r="E50" s="523"/>
      <c r="F50" s="564">
        <f>SUM(F42:G48)</f>
        <v>250036</v>
      </c>
      <c r="G50" s="574"/>
      <c r="H50" s="97">
        <f>SUM(H42:H46)</f>
        <v>103933</v>
      </c>
      <c r="I50" s="97">
        <f>SUM(I42:I48)</f>
        <v>50950</v>
      </c>
      <c r="J50" s="97">
        <f>SUM(J42:J46)</f>
        <v>31069</v>
      </c>
      <c r="K50" s="97">
        <f>SUM(K42:K46)</f>
        <v>28057</v>
      </c>
      <c r="L50" s="98">
        <f>SUM(L42:L46)</f>
        <v>36027</v>
      </c>
    </row>
    <row r="51" spans="2:12" ht="13.5" thickBot="1">
      <c r="B51" s="514" t="s">
        <v>988</v>
      </c>
      <c r="C51" s="515"/>
      <c r="D51" s="515"/>
      <c r="E51" s="516"/>
      <c r="F51" s="564">
        <v>170449</v>
      </c>
      <c r="G51" s="564"/>
      <c r="H51" s="97">
        <v>56140</v>
      </c>
      <c r="I51" s="97">
        <v>37966</v>
      </c>
      <c r="J51" s="97">
        <v>33939</v>
      </c>
      <c r="K51" s="97">
        <v>22667</v>
      </c>
      <c r="L51" s="98">
        <v>19737</v>
      </c>
    </row>
    <row r="52" spans="2:12" ht="13.5" thickBot="1">
      <c r="B52" s="565" t="s">
        <v>915</v>
      </c>
      <c r="C52" s="553"/>
      <c r="D52" s="553"/>
      <c r="E52" s="566"/>
      <c r="F52" s="567">
        <f>SUM(F50:G51)</f>
        <v>420485</v>
      </c>
      <c r="G52" s="568"/>
      <c r="H52" s="464">
        <v>160073</v>
      </c>
      <c r="I52" s="464">
        <v>88916</v>
      </c>
      <c r="J52" s="464">
        <v>65008</v>
      </c>
      <c r="K52" s="464">
        <v>50724</v>
      </c>
      <c r="L52" s="465">
        <v>55764</v>
      </c>
    </row>
    <row r="53" spans="2:12" ht="12.75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</row>
    <row r="54" spans="2:12" ht="12.75">
      <c r="B54" s="530" t="s">
        <v>910</v>
      </c>
      <c r="C54" s="530"/>
      <c r="D54" s="530"/>
      <c r="E54" s="530"/>
      <c r="F54" s="530"/>
      <c r="G54" s="530"/>
      <c r="H54" s="530"/>
      <c r="I54" s="530"/>
      <c r="J54" s="530"/>
      <c r="K54" s="530"/>
      <c r="L54" s="530"/>
    </row>
    <row r="55" spans="2:12" ht="12.75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</row>
    <row r="56" spans="2:12" ht="13.5" thickBot="1">
      <c r="B56" s="89"/>
      <c r="C56" s="89"/>
      <c r="D56" s="89"/>
      <c r="E56" s="89"/>
      <c r="F56" s="89"/>
      <c r="G56" s="89"/>
      <c r="H56" s="89"/>
      <c r="I56" s="89"/>
      <c r="J56" s="89"/>
      <c r="K56" s="90" t="s">
        <v>342</v>
      </c>
      <c r="L56" s="90" t="s">
        <v>527</v>
      </c>
    </row>
    <row r="57" spans="2:12" ht="12.75">
      <c r="B57" s="533" t="s">
        <v>343</v>
      </c>
      <c r="C57" s="534"/>
      <c r="D57" s="534"/>
      <c r="E57" s="535"/>
      <c r="F57" s="539" t="s">
        <v>344</v>
      </c>
      <c r="G57" s="540"/>
      <c r="H57" s="541" t="s">
        <v>327</v>
      </c>
      <c r="I57" s="542"/>
      <c r="J57" s="542"/>
      <c r="K57" s="542"/>
      <c r="L57" s="543"/>
    </row>
    <row r="58" spans="2:12" ht="12.75">
      <c r="B58" s="536"/>
      <c r="C58" s="537"/>
      <c r="D58" s="537"/>
      <c r="E58" s="538"/>
      <c r="F58" s="544" t="s">
        <v>345</v>
      </c>
      <c r="G58" s="545"/>
      <c r="H58" s="91" t="s">
        <v>329</v>
      </c>
      <c r="I58" s="91" t="s">
        <v>330</v>
      </c>
      <c r="J58" s="91" t="s">
        <v>331</v>
      </c>
      <c r="K58" s="91" t="s">
        <v>332</v>
      </c>
      <c r="L58" s="92" t="s">
        <v>333</v>
      </c>
    </row>
    <row r="59" spans="2:12" ht="12.75">
      <c r="B59" s="546" t="s">
        <v>346</v>
      </c>
      <c r="C59" s="547"/>
      <c r="D59" s="547"/>
      <c r="E59" s="547"/>
      <c r="F59" s="571">
        <f>SUM(H59:L59)</f>
        <v>86400</v>
      </c>
      <c r="G59" s="569"/>
      <c r="H59" s="94">
        <v>53077</v>
      </c>
      <c r="I59" s="93">
        <v>557</v>
      </c>
      <c r="J59" s="93">
        <v>6129</v>
      </c>
      <c r="K59" s="94"/>
      <c r="L59" s="95">
        <v>26637</v>
      </c>
    </row>
    <row r="60" spans="2:12" ht="12.75">
      <c r="B60" s="546" t="s">
        <v>347</v>
      </c>
      <c r="C60" s="547"/>
      <c r="D60" s="547"/>
      <c r="E60" s="547"/>
      <c r="F60" s="571">
        <f>SUM(H60:L60)</f>
        <v>13315</v>
      </c>
      <c r="G60" s="569"/>
      <c r="H60" s="94"/>
      <c r="I60" s="93"/>
      <c r="J60" s="93"/>
      <c r="K60" s="93">
        <v>13315</v>
      </c>
      <c r="L60" s="95"/>
    </row>
    <row r="61" spans="2:12" ht="12.75">
      <c r="B61" s="101" t="s">
        <v>888</v>
      </c>
      <c r="C61" s="99"/>
      <c r="D61" s="99"/>
      <c r="E61" s="100"/>
      <c r="F61" s="572">
        <v>22247</v>
      </c>
      <c r="G61" s="580"/>
      <c r="H61" s="94"/>
      <c r="I61" s="93">
        <v>22247</v>
      </c>
      <c r="J61" s="93"/>
      <c r="K61" s="93"/>
      <c r="L61" s="95"/>
    </row>
    <row r="62" spans="2:12" ht="12.75">
      <c r="B62" s="526" t="s">
        <v>348</v>
      </c>
      <c r="C62" s="517"/>
      <c r="D62" s="517"/>
      <c r="E62" s="518"/>
      <c r="F62" s="572">
        <f>SUM(H62:L62)</f>
        <v>25603</v>
      </c>
      <c r="G62" s="573"/>
      <c r="H62" s="94">
        <v>8159</v>
      </c>
      <c r="I62" s="94">
        <v>12499</v>
      </c>
      <c r="J62" s="93"/>
      <c r="K62" s="93"/>
      <c r="L62" s="96">
        <v>4945</v>
      </c>
    </row>
    <row r="63" spans="2:12" ht="12.75">
      <c r="B63" s="521" t="s">
        <v>349</v>
      </c>
      <c r="C63" s="547"/>
      <c r="D63" s="547"/>
      <c r="E63" s="547"/>
      <c r="F63" s="571">
        <f>SUM(H63:L63)</f>
        <v>36914</v>
      </c>
      <c r="G63" s="569"/>
      <c r="H63" s="94">
        <v>26510</v>
      </c>
      <c r="I63" s="94">
        <v>1175</v>
      </c>
      <c r="J63" s="93">
        <v>6953</v>
      </c>
      <c r="K63" s="93"/>
      <c r="L63" s="96">
        <v>2276</v>
      </c>
    </row>
    <row r="64" spans="2:12" ht="12.75">
      <c r="B64" s="546" t="s">
        <v>350</v>
      </c>
      <c r="C64" s="547"/>
      <c r="D64" s="547"/>
      <c r="E64" s="547"/>
      <c r="F64" s="571">
        <f>SUM(H64:L64)</f>
        <v>21756</v>
      </c>
      <c r="G64" s="569"/>
      <c r="H64" s="94">
        <v>10380</v>
      </c>
      <c r="I64" s="93"/>
      <c r="J64" s="94"/>
      <c r="K64" s="94">
        <v>9293</v>
      </c>
      <c r="L64" s="95">
        <v>2083</v>
      </c>
    </row>
    <row r="65" spans="2:12" ht="12.75">
      <c r="B65" s="521" t="s">
        <v>351</v>
      </c>
      <c r="C65" s="547"/>
      <c r="D65" s="547"/>
      <c r="E65" s="547"/>
      <c r="F65" s="572">
        <f>SUM(H65:L65)</f>
        <v>35885</v>
      </c>
      <c r="G65" s="573"/>
      <c r="H65" s="94">
        <v>5807</v>
      </c>
      <c r="I65" s="94">
        <v>14472</v>
      </c>
      <c r="J65" s="93">
        <v>10071</v>
      </c>
      <c r="K65" s="93">
        <v>5449</v>
      </c>
      <c r="L65" s="95">
        <v>86</v>
      </c>
    </row>
    <row r="66" spans="2:12" ht="12.75">
      <c r="B66" s="546" t="s">
        <v>352</v>
      </c>
      <c r="C66" s="547"/>
      <c r="D66" s="547"/>
      <c r="E66" s="547"/>
      <c r="F66" s="569">
        <f>SUM(H66:L66)</f>
        <v>7916</v>
      </c>
      <c r="G66" s="569"/>
      <c r="H66" s="94"/>
      <c r="I66" s="94"/>
      <c r="J66" s="94">
        <v>7916</v>
      </c>
      <c r="K66" s="94"/>
      <c r="L66" s="96"/>
    </row>
    <row r="67" spans="2:12" ht="12.75">
      <c r="B67" s="101" t="s">
        <v>353</v>
      </c>
      <c r="C67" s="99"/>
      <c r="D67" s="99"/>
      <c r="E67" s="100"/>
      <c r="F67" s="572"/>
      <c r="G67" s="573"/>
      <c r="H67" s="94"/>
      <c r="I67" s="94"/>
      <c r="J67" s="94"/>
      <c r="K67" s="94"/>
      <c r="L67" s="95"/>
    </row>
    <row r="68" spans="2:12" ht="12.75">
      <c r="B68" s="575" t="s">
        <v>889</v>
      </c>
      <c r="C68" s="576"/>
      <c r="D68" s="576"/>
      <c r="E68" s="577"/>
      <c r="F68" s="578">
        <f>SUM(H68:L68)</f>
        <v>17427</v>
      </c>
      <c r="G68" s="579"/>
      <c r="H68" s="446">
        <v>15810</v>
      </c>
      <c r="I68" s="446"/>
      <c r="J68" s="446"/>
      <c r="K68" s="446"/>
      <c r="L68" s="447">
        <v>1617</v>
      </c>
    </row>
    <row r="69" spans="2:12" ht="13.5" thickBot="1">
      <c r="B69" s="551" t="s">
        <v>914</v>
      </c>
      <c r="C69" s="523"/>
      <c r="D69" s="523"/>
      <c r="E69" s="523"/>
      <c r="F69" s="564">
        <f>SUM(F59:G66)</f>
        <v>250036</v>
      </c>
      <c r="G69" s="564"/>
      <c r="H69" s="97">
        <f>SUM(H59:H67)</f>
        <v>103933</v>
      </c>
      <c r="I69" s="97">
        <f>SUM(I59:I67)</f>
        <v>50950</v>
      </c>
      <c r="J69" s="97">
        <f>SUM(J59:J67)</f>
        <v>31069</v>
      </c>
      <c r="K69" s="97">
        <f>SUM(K59:K66)</f>
        <v>28057</v>
      </c>
      <c r="L69" s="98">
        <f>SUM(L59:L66)</f>
        <v>36027</v>
      </c>
    </row>
    <row r="70" spans="2:12" ht="13.5" thickBot="1">
      <c r="B70" s="514" t="s">
        <v>988</v>
      </c>
      <c r="C70" s="515"/>
      <c r="D70" s="515"/>
      <c r="E70" s="516"/>
      <c r="F70" s="564">
        <v>170449</v>
      </c>
      <c r="G70" s="564"/>
      <c r="H70" s="97">
        <v>56140</v>
      </c>
      <c r="I70" s="97">
        <v>37966</v>
      </c>
      <c r="J70" s="97">
        <v>33939</v>
      </c>
      <c r="K70" s="97">
        <v>22667</v>
      </c>
      <c r="L70" s="98">
        <v>19737</v>
      </c>
    </row>
    <row r="71" spans="2:12" ht="13.5" thickBot="1">
      <c r="B71" s="565" t="s">
        <v>915</v>
      </c>
      <c r="C71" s="553"/>
      <c r="D71" s="553"/>
      <c r="E71" s="566"/>
      <c r="F71" s="567">
        <f>SUM(H71:L71)</f>
        <v>420485</v>
      </c>
      <c r="G71" s="568"/>
      <c r="H71" s="464">
        <f>SUM(H69:H70)</f>
        <v>160073</v>
      </c>
      <c r="I71" s="464">
        <f>SUM(I69:I70)</f>
        <v>88916</v>
      </c>
      <c r="J71" s="464">
        <f>SUM(J69:J70)</f>
        <v>65008</v>
      </c>
      <c r="K71" s="464">
        <f>SUM(K69:K70)</f>
        <v>50724</v>
      </c>
      <c r="L71" s="465">
        <f>SUM(L69:L70)</f>
        <v>55764</v>
      </c>
    </row>
  </sheetData>
  <sheetProtection/>
  <mergeCells count="100">
    <mergeCell ref="F70:G70"/>
    <mergeCell ref="B64:E64"/>
    <mergeCell ref="F64:G64"/>
    <mergeCell ref="F67:G67"/>
    <mergeCell ref="B69:E69"/>
    <mergeCell ref="F69:G69"/>
    <mergeCell ref="B65:E65"/>
    <mergeCell ref="F65:G65"/>
    <mergeCell ref="B66:E66"/>
    <mergeCell ref="B60:E60"/>
    <mergeCell ref="F60:G60"/>
    <mergeCell ref="F66:G66"/>
    <mergeCell ref="B62:E62"/>
    <mergeCell ref="F62:G62"/>
    <mergeCell ref="F61:G61"/>
    <mergeCell ref="B63:E63"/>
    <mergeCell ref="F63:G63"/>
    <mergeCell ref="F47:G47"/>
    <mergeCell ref="B48:E48"/>
    <mergeCell ref="F48:G48"/>
    <mergeCell ref="B59:E59"/>
    <mergeCell ref="F59:G59"/>
    <mergeCell ref="F51:G51"/>
    <mergeCell ref="B54:L54"/>
    <mergeCell ref="B57:E58"/>
    <mergeCell ref="F57:G57"/>
    <mergeCell ref="H57:L57"/>
    <mergeCell ref="H40:L40"/>
    <mergeCell ref="F41:G41"/>
    <mergeCell ref="F42:G42"/>
    <mergeCell ref="B43:E43"/>
    <mergeCell ref="F43:G43"/>
    <mergeCell ref="F58:G58"/>
    <mergeCell ref="B1:L1"/>
    <mergeCell ref="C3:K3"/>
    <mergeCell ref="B5:E6"/>
    <mergeCell ref="F5:G5"/>
    <mergeCell ref="H5:L5"/>
    <mergeCell ref="F6:G6"/>
    <mergeCell ref="B7:E7"/>
    <mergeCell ref="F7:G7"/>
    <mergeCell ref="B8:E8"/>
    <mergeCell ref="F8:G8"/>
    <mergeCell ref="B9:E9"/>
    <mergeCell ref="F9:G9"/>
    <mergeCell ref="B10:E10"/>
    <mergeCell ref="F10:G10"/>
    <mergeCell ref="B13:E13"/>
    <mergeCell ref="F13:G13"/>
    <mergeCell ref="B11:E11"/>
    <mergeCell ref="F11:G11"/>
    <mergeCell ref="B12:E12"/>
    <mergeCell ref="F12:G12"/>
    <mergeCell ref="B14:E14"/>
    <mergeCell ref="F14:G14"/>
    <mergeCell ref="B17:L17"/>
    <mergeCell ref="C19:K19"/>
    <mergeCell ref="B21:E22"/>
    <mergeCell ref="F21:G21"/>
    <mergeCell ref="H21:L21"/>
    <mergeCell ref="F22:G22"/>
    <mergeCell ref="B23:E23"/>
    <mergeCell ref="F23:G23"/>
    <mergeCell ref="B24:E24"/>
    <mergeCell ref="F24:G24"/>
    <mergeCell ref="F25:G25"/>
    <mergeCell ref="B26:E26"/>
    <mergeCell ref="F26:G26"/>
    <mergeCell ref="B27:E27"/>
    <mergeCell ref="F27:G27"/>
    <mergeCell ref="B71:E71"/>
    <mergeCell ref="F71:G71"/>
    <mergeCell ref="B28:E28"/>
    <mergeCell ref="F28:G28"/>
    <mergeCell ref="B29:E29"/>
    <mergeCell ref="F29:G29"/>
    <mergeCell ref="B49:E49"/>
    <mergeCell ref="F49:G49"/>
    <mergeCell ref="B68:E68"/>
    <mergeCell ref="F68:G68"/>
    <mergeCell ref="B30:E30"/>
    <mergeCell ref="F30:G30"/>
    <mergeCell ref="F31:G31"/>
    <mergeCell ref="B50:E50"/>
    <mergeCell ref="F50:G50"/>
    <mergeCell ref="B42:E42"/>
    <mergeCell ref="B37:L37"/>
    <mergeCell ref="B40:E41"/>
    <mergeCell ref="F40:G40"/>
    <mergeCell ref="B32:E32"/>
    <mergeCell ref="F32:G32"/>
    <mergeCell ref="B52:E52"/>
    <mergeCell ref="F52:G52"/>
    <mergeCell ref="B44:E44"/>
    <mergeCell ref="F44:G44"/>
    <mergeCell ref="B45:E45"/>
    <mergeCell ref="F45:G45"/>
    <mergeCell ref="B46:E46"/>
    <mergeCell ref="F46:G46"/>
    <mergeCell ref="B47:E4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7"/>
  <sheetViews>
    <sheetView zoomScalePageLayoutView="0" workbookViewId="0" topLeftCell="A205">
      <selection activeCell="M238" sqref="A1:M238"/>
    </sheetView>
  </sheetViews>
  <sheetFormatPr defaultColWidth="9.140625" defaultRowHeight="12.75"/>
  <cols>
    <col min="2" max="2" width="8.28125" style="0" customWidth="1"/>
    <col min="3" max="3" width="11.57421875" style="0" customWidth="1"/>
    <col min="6" max="6" width="13.8515625" style="0" customWidth="1"/>
    <col min="7" max="7" width="11.7109375" style="0" customWidth="1"/>
    <col min="8" max="8" width="11.00390625" style="0" customWidth="1"/>
    <col min="9" max="9" width="15.8515625" style="0" customWidth="1"/>
    <col min="10" max="10" width="7.7109375" style="0" customWidth="1"/>
    <col min="11" max="11" width="10.421875" style="0" customWidth="1"/>
    <col min="12" max="12" width="18.00390625" style="0" customWidth="1"/>
    <col min="13" max="13" width="10.57421875" style="0" customWidth="1"/>
  </cols>
  <sheetData>
    <row r="1" spans="1:13" ht="12.75">
      <c r="A1" s="102" t="s">
        <v>906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M1" s="103"/>
    </row>
    <row r="2" spans="1:13" ht="13.5" thickBo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4" t="s">
        <v>354</v>
      </c>
      <c r="L2" s="357"/>
      <c r="M2" s="104" t="s">
        <v>324</v>
      </c>
    </row>
    <row r="3" spans="1:13" ht="13.5" thickBot="1">
      <c r="A3" s="105" t="s">
        <v>355</v>
      </c>
      <c r="B3" s="105" t="s">
        <v>356</v>
      </c>
      <c r="C3" s="105" t="s">
        <v>357</v>
      </c>
      <c r="D3" s="527" t="s">
        <v>358</v>
      </c>
      <c r="E3" s="528"/>
      <c r="F3" s="529"/>
      <c r="G3" s="105" t="s">
        <v>359</v>
      </c>
      <c r="H3" s="105" t="s">
        <v>360</v>
      </c>
      <c r="I3" s="105" t="s">
        <v>361</v>
      </c>
      <c r="J3" s="105" t="s">
        <v>362</v>
      </c>
      <c r="K3" s="105" t="s">
        <v>363</v>
      </c>
      <c r="L3" s="358" t="s">
        <v>843</v>
      </c>
      <c r="M3" s="105" t="s">
        <v>364</v>
      </c>
    </row>
    <row r="4" spans="1:13" ht="13.5" thickBot="1">
      <c r="A4" s="106" t="s">
        <v>365</v>
      </c>
      <c r="B4" s="106" t="s">
        <v>366</v>
      </c>
      <c r="C4" s="106" t="s">
        <v>367</v>
      </c>
      <c r="D4" s="107" t="s">
        <v>368</v>
      </c>
      <c r="E4" s="107" t="s">
        <v>369</v>
      </c>
      <c r="F4" s="107" t="s">
        <v>370</v>
      </c>
      <c r="G4" s="106" t="s">
        <v>371</v>
      </c>
      <c r="H4" s="106" t="s">
        <v>16</v>
      </c>
      <c r="I4" s="106" t="s">
        <v>372</v>
      </c>
      <c r="J4" s="106" t="s">
        <v>373</v>
      </c>
      <c r="K4" s="106" t="s">
        <v>374</v>
      </c>
      <c r="L4" s="359" t="s">
        <v>844</v>
      </c>
      <c r="M4" s="106"/>
    </row>
    <row r="5" spans="1:13" ht="3" customHeight="1" thickBot="1">
      <c r="A5" s="108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325"/>
      <c r="M5" s="110"/>
    </row>
    <row r="6" spans="1:13" ht="13.5" thickBot="1">
      <c r="A6" s="111" t="s">
        <v>521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266"/>
      <c r="M6" s="110"/>
    </row>
    <row r="7" spans="1:13" ht="12.75">
      <c r="A7" s="112" t="s">
        <v>522</v>
      </c>
      <c r="B7" s="113"/>
      <c r="C7" s="113"/>
      <c r="D7" s="114"/>
      <c r="E7" s="113"/>
      <c r="F7" s="113"/>
      <c r="G7" s="113" t="s">
        <v>19</v>
      </c>
      <c r="H7" s="498" t="s">
        <v>845</v>
      </c>
      <c r="I7" s="499">
        <v>12719</v>
      </c>
      <c r="J7" s="113"/>
      <c r="K7" s="113" t="s">
        <v>523</v>
      </c>
      <c r="L7" s="301"/>
      <c r="M7" s="456" t="s">
        <v>901</v>
      </c>
    </row>
    <row r="8" spans="1:13" ht="12.75">
      <c r="A8" s="116"/>
      <c r="B8" s="117"/>
      <c r="C8" s="117"/>
      <c r="D8" s="117"/>
      <c r="E8" s="117"/>
      <c r="F8" s="117"/>
      <c r="G8" s="117"/>
      <c r="H8" s="170" t="s">
        <v>846</v>
      </c>
      <c r="I8" s="120">
        <v>5801</v>
      </c>
      <c r="J8" s="117"/>
      <c r="K8" s="117"/>
      <c r="L8" s="300"/>
      <c r="M8" s="364"/>
    </row>
    <row r="9" spans="1:13" ht="12.75">
      <c r="A9" s="116"/>
      <c r="B9" s="117"/>
      <c r="C9" s="117"/>
      <c r="D9" s="117"/>
      <c r="E9" s="117"/>
      <c r="F9" s="117"/>
      <c r="G9" s="117"/>
      <c r="H9" s="170" t="s">
        <v>847</v>
      </c>
      <c r="I9" s="120">
        <v>7652</v>
      </c>
      <c r="J9" s="117"/>
      <c r="K9" s="117"/>
      <c r="L9" s="34"/>
      <c r="M9" s="364"/>
    </row>
    <row r="10" spans="1:14" ht="12.75">
      <c r="A10" s="116"/>
      <c r="B10" s="117"/>
      <c r="C10" s="117"/>
      <c r="D10" s="117"/>
      <c r="E10" s="117"/>
      <c r="F10" s="117"/>
      <c r="G10" s="117"/>
      <c r="H10" s="170" t="s">
        <v>981</v>
      </c>
      <c r="I10" s="120">
        <v>5568</v>
      </c>
      <c r="J10" s="117"/>
      <c r="K10" s="117"/>
      <c r="L10" s="368"/>
      <c r="M10" s="364"/>
      <c r="N10" s="48"/>
    </row>
    <row r="11" spans="1:14" ht="12.75">
      <c r="A11" s="116"/>
      <c r="B11" s="117"/>
      <c r="C11" s="117"/>
      <c r="D11" s="117"/>
      <c r="E11" s="117"/>
      <c r="F11" s="117"/>
      <c r="G11" s="117"/>
      <c r="H11" s="170" t="s">
        <v>848</v>
      </c>
      <c r="I11" s="120">
        <v>2084</v>
      </c>
      <c r="J11" s="117"/>
      <c r="K11" s="117"/>
      <c r="L11" s="300"/>
      <c r="M11" s="364"/>
      <c r="N11" s="48"/>
    </row>
    <row r="12" spans="1:14" ht="12.75">
      <c r="A12" s="116"/>
      <c r="B12" s="117"/>
      <c r="C12" s="117"/>
      <c r="D12" s="117"/>
      <c r="E12" s="117"/>
      <c r="F12" s="117"/>
      <c r="G12" s="117"/>
      <c r="H12" s="170" t="s">
        <v>849</v>
      </c>
      <c r="I12" s="120">
        <v>498</v>
      </c>
      <c r="J12" s="117"/>
      <c r="K12" s="117"/>
      <c r="L12" s="300"/>
      <c r="M12" s="364"/>
      <c r="N12" s="48"/>
    </row>
    <row r="13" spans="1:14" ht="12.75">
      <c r="A13" s="116"/>
      <c r="B13" s="117"/>
      <c r="C13" s="117"/>
      <c r="D13" s="117"/>
      <c r="E13" s="117"/>
      <c r="F13" s="117"/>
      <c r="G13" s="117"/>
      <c r="H13" s="170" t="s">
        <v>850</v>
      </c>
      <c r="I13" s="120">
        <v>1222</v>
      </c>
      <c r="J13" s="117"/>
      <c r="K13" s="117"/>
      <c r="L13" s="300"/>
      <c r="M13" s="364"/>
      <c r="N13" s="48"/>
    </row>
    <row r="14" spans="1:14" ht="12.75">
      <c r="A14" s="116"/>
      <c r="B14" s="117"/>
      <c r="C14" s="117"/>
      <c r="D14" s="117"/>
      <c r="E14" s="117"/>
      <c r="F14" s="117"/>
      <c r="G14" s="117"/>
      <c r="H14" s="347" t="s">
        <v>973</v>
      </c>
      <c r="I14" s="176">
        <v>773</v>
      </c>
      <c r="J14" s="117"/>
      <c r="K14" s="117"/>
      <c r="L14" s="300"/>
      <c r="M14" s="364"/>
      <c r="N14" s="48"/>
    </row>
    <row r="15" spans="1:13" ht="12.75">
      <c r="A15" s="116"/>
      <c r="B15" s="117"/>
      <c r="C15" s="177"/>
      <c r="D15" s="177"/>
      <c r="E15" s="177"/>
      <c r="F15" s="177"/>
      <c r="G15" s="177" t="s">
        <v>18</v>
      </c>
      <c r="H15" s="170" t="s">
        <v>981</v>
      </c>
      <c r="I15" s="120">
        <v>150</v>
      </c>
      <c r="J15" s="117"/>
      <c r="K15" s="117"/>
      <c r="L15" s="300"/>
      <c r="M15" s="364"/>
    </row>
    <row r="16" spans="1:13" ht="12.75">
      <c r="A16" s="116"/>
      <c r="B16" s="117"/>
      <c r="C16" s="117"/>
      <c r="D16" s="117"/>
      <c r="E16" s="117"/>
      <c r="F16" s="117"/>
      <c r="G16" s="117"/>
      <c r="H16" s="170" t="s">
        <v>849</v>
      </c>
      <c r="I16" s="120">
        <v>1748</v>
      </c>
      <c r="J16" s="117"/>
      <c r="K16" s="117"/>
      <c r="L16" s="300"/>
      <c r="M16" s="364"/>
    </row>
    <row r="17" spans="1:13" ht="12.75">
      <c r="A17" s="116"/>
      <c r="B17" s="117"/>
      <c r="C17" s="117"/>
      <c r="D17" s="117"/>
      <c r="E17" s="117"/>
      <c r="F17" s="117"/>
      <c r="G17" s="117"/>
      <c r="H17" s="170" t="s">
        <v>973</v>
      </c>
      <c r="I17" s="120">
        <v>1878</v>
      </c>
      <c r="J17" s="117"/>
      <c r="K17" s="117"/>
      <c r="L17" s="300"/>
      <c r="M17" s="364"/>
    </row>
    <row r="18" spans="1:13" ht="12.75">
      <c r="A18" s="116"/>
      <c r="B18" s="117"/>
      <c r="C18" s="117"/>
      <c r="D18" s="117"/>
      <c r="E18" s="117"/>
      <c r="F18" s="117"/>
      <c r="G18" s="117"/>
      <c r="H18" s="170" t="s">
        <v>852</v>
      </c>
      <c r="I18" s="120">
        <v>2282</v>
      </c>
      <c r="J18" s="117"/>
      <c r="K18" s="117"/>
      <c r="L18" s="300"/>
      <c r="M18" s="364"/>
    </row>
    <row r="19" spans="1:13" ht="3" customHeight="1">
      <c r="A19" s="124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300"/>
      <c r="M19" s="126"/>
    </row>
    <row r="20" spans="1:13" ht="12.75">
      <c r="A20" s="178" t="s">
        <v>880</v>
      </c>
      <c r="B20" s="177"/>
      <c r="C20" s="176">
        <f>SUM(I20:J20)</f>
        <v>43176</v>
      </c>
      <c r="D20" s="176"/>
      <c r="E20" s="176">
        <v>42375</v>
      </c>
      <c r="F20" s="176">
        <v>42375</v>
      </c>
      <c r="G20" s="176"/>
      <c r="H20" s="176"/>
      <c r="I20" s="176">
        <f>SUM(I7:I19)</f>
        <v>42375</v>
      </c>
      <c r="J20" s="176">
        <v>801</v>
      </c>
      <c r="K20" s="176"/>
      <c r="L20" s="300"/>
      <c r="M20" s="365"/>
    </row>
    <row r="21" spans="1:13" ht="12.75">
      <c r="A21" s="133" t="s">
        <v>522</v>
      </c>
      <c r="B21" s="134"/>
      <c r="C21" s="134"/>
      <c r="D21" s="179"/>
      <c r="E21" s="134"/>
      <c r="F21" s="134"/>
      <c r="G21" s="134" t="s">
        <v>19</v>
      </c>
      <c r="H21" s="500" t="s">
        <v>848</v>
      </c>
      <c r="I21" s="501">
        <v>345</v>
      </c>
      <c r="J21" s="134"/>
      <c r="K21" s="134" t="s">
        <v>525</v>
      </c>
      <c r="L21" s="300"/>
      <c r="M21" s="366"/>
    </row>
    <row r="22" spans="1:14" ht="12.75">
      <c r="A22" s="116"/>
      <c r="B22" s="117"/>
      <c r="C22" s="117"/>
      <c r="D22" s="117"/>
      <c r="E22" s="117"/>
      <c r="F22" s="117"/>
      <c r="G22" s="117"/>
      <c r="H22" s="170" t="s">
        <v>845</v>
      </c>
      <c r="I22" s="120">
        <v>6026</v>
      </c>
      <c r="J22" s="117"/>
      <c r="K22" s="117" t="s">
        <v>862</v>
      </c>
      <c r="L22" s="300"/>
      <c r="M22" s="364"/>
      <c r="N22" s="48"/>
    </row>
    <row r="23" spans="1:14" ht="12.75">
      <c r="A23" s="116"/>
      <c r="B23" s="117"/>
      <c r="C23" s="117"/>
      <c r="D23" s="117"/>
      <c r="E23" s="117"/>
      <c r="F23" s="117"/>
      <c r="G23" s="117"/>
      <c r="H23" s="170" t="s">
        <v>850</v>
      </c>
      <c r="I23" s="120">
        <v>7211</v>
      </c>
      <c r="J23" s="117"/>
      <c r="K23" s="117"/>
      <c r="L23" s="300"/>
      <c r="M23" s="364"/>
      <c r="N23" s="48"/>
    </row>
    <row r="24" spans="1:14" ht="12.75">
      <c r="A24" s="116"/>
      <c r="B24" s="117"/>
      <c r="C24" s="117"/>
      <c r="D24" s="117"/>
      <c r="E24" s="117"/>
      <c r="F24" s="117"/>
      <c r="G24" s="117"/>
      <c r="H24" s="170" t="s">
        <v>853</v>
      </c>
      <c r="I24" s="120">
        <v>688</v>
      </c>
      <c r="J24" s="117"/>
      <c r="K24" s="117"/>
      <c r="L24" s="369"/>
      <c r="M24" s="364"/>
      <c r="N24" s="48"/>
    </row>
    <row r="25" spans="1:14" ht="12.75">
      <c r="A25" s="116"/>
      <c r="B25" s="117"/>
      <c r="C25" s="117"/>
      <c r="D25" s="117"/>
      <c r="E25" s="117"/>
      <c r="F25" s="117"/>
      <c r="G25" s="117"/>
      <c r="H25" s="170" t="s">
        <v>846</v>
      </c>
      <c r="I25" s="120">
        <v>608</v>
      </c>
      <c r="J25" s="117"/>
      <c r="K25" s="117"/>
      <c r="L25" s="34"/>
      <c r="M25" s="364"/>
      <c r="N25" s="48"/>
    </row>
    <row r="26" spans="1:14" ht="12.75">
      <c r="A26" s="116"/>
      <c r="B26" s="117"/>
      <c r="C26" s="119"/>
      <c r="D26" s="119"/>
      <c r="E26" s="119"/>
      <c r="F26" s="119"/>
      <c r="G26" s="119"/>
      <c r="H26" s="170" t="s">
        <v>847</v>
      </c>
      <c r="I26" s="120">
        <v>731</v>
      </c>
      <c r="J26" s="117"/>
      <c r="K26" s="117"/>
      <c r="L26" s="34"/>
      <c r="M26" s="364"/>
      <c r="N26" s="48"/>
    </row>
    <row r="27" spans="1:14" ht="12.75">
      <c r="A27" s="116"/>
      <c r="B27" s="117"/>
      <c r="C27" s="177"/>
      <c r="D27" s="177"/>
      <c r="E27" s="177"/>
      <c r="F27" s="177"/>
      <c r="G27" s="177" t="s">
        <v>18</v>
      </c>
      <c r="H27" s="170" t="s">
        <v>847</v>
      </c>
      <c r="I27" s="120">
        <v>2434</v>
      </c>
      <c r="J27" s="117"/>
      <c r="K27" s="117"/>
      <c r="L27" s="300"/>
      <c r="M27" s="364"/>
      <c r="N27" s="48"/>
    </row>
    <row r="28" spans="1:13" ht="12.75">
      <c r="A28" s="116"/>
      <c r="B28" s="117"/>
      <c r="C28" s="117"/>
      <c r="D28" s="117"/>
      <c r="E28" s="117"/>
      <c r="F28" s="117"/>
      <c r="G28" s="117"/>
      <c r="H28" s="170" t="s">
        <v>846</v>
      </c>
      <c r="I28" s="120">
        <v>8807</v>
      </c>
      <c r="J28" s="117"/>
      <c r="K28" s="117"/>
      <c r="L28" s="300"/>
      <c r="M28" s="364"/>
    </row>
    <row r="29" spans="1:13" ht="12.75">
      <c r="A29" s="116"/>
      <c r="B29" s="117"/>
      <c r="C29" s="117"/>
      <c r="D29" s="117"/>
      <c r="E29" s="117"/>
      <c r="F29" s="117"/>
      <c r="G29" s="117"/>
      <c r="H29" s="170" t="s">
        <v>981</v>
      </c>
      <c r="I29" s="120">
        <v>582</v>
      </c>
      <c r="J29" s="117"/>
      <c r="K29" s="117"/>
      <c r="L29" s="300"/>
      <c r="M29" s="364"/>
    </row>
    <row r="30" spans="1:13" ht="12.75">
      <c r="A30" s="116"/>
      <c r="B30" s="117"/>
      <c r="C30" s="117"/>
      <c r="D30" s="117"/>
      <c r="E30" s="117"/>
      <c r="F30" s="117"/>
      <c r="G30" s="117"/>
      <c r="H30" s="170" t="s">
        <v>848</v>
      </c>
      <c r="I30" s="120">
        <v>2138</v>
      </c>
      <c r="J30" s="117"/>
      <c r="K30" s="117"/>
      <c r="L30" s="300"/>
      <c r="M30" s="364"/>
    </row>
    <row r="31" spans="1:13" ht="12.75">
      <c r="A31" s="116"/>
      <c r="B31" s="117"/>
      <c r="C31" s="117"/>
      <c r="D31" s="117"/>
      <c r="E31" s="117"/>
      <c r="F31" s="117"/>
      <c r="G31" s="117"/>
      <c r="H31" s="170" t="s">
        <v>854</v>
      </c>
      <c r="I31" s="120">
        <v>8020</v>
      </c>
      <c r="J31" s="117"/>
      <c r="K31" s="117"/>
      <c r="L31" s="300"/>
      <c r="M31" s="364"/>
    </row>
    <row r="32" spans="1:13" ht="12.75">
      <c r="A32" s="116"/>
      <c r="B32" s="117"/>
      <c r="C32" s="117"/>
      <c r="D32" s="117"/>
      <c r="E32" s="117"/>
      <c r="F32" s="117"/>
      <c r="G32" s="117"/>
      <c r="H32" s="170" t="s">
        <v>855</v>
      </c>
      <c r="I32" s="120">
        <v>4913</v>
      </c>
      <c r="J32" s="117"/>
      <c r="K32" s="117"/>
      <c r="L32" s="300"/>
      <c r="M32" s="364"/>
    </row>
    <row r="33" spans="1:13" ht="12.75">
      <c r="A33" s="116"/>
      <c r="B33" s="117"/>
      <c r="C33" s="117"/>
      <c r="D33" s="117"/>
      <c r="E33" s="117"/>
      <c r="F33" s="117"/>
      <c r="G33" s="117"/>
      <c r="H33" s="347" t="s">
        <v>856</v>
      </c>
      <c r="I33" s="120">
        <v>4612</v>
      </c>
      <c r="J33" s="117"/>
      <c r="K33" s="117"/>
      <c r="L33" s="34"/>
      <c r="M33" s="364"/>
    </row>
    <row r="34" spans="1:13" ht="13.5" thickBot="1">
      <c r="A34" s="183"/>
      <c r="B34" s="184"/>
      <c r="C34" s="184"/>
      <c r="D34" s="184"/>
      <c r="E34" s="184"/>
      <c r="F34" s="184"/>
      <c r="G34" s="184"/>
      <c r="H34" s="502" t="s">
        <v>845</v>
      </c>
      <c r="I34" s="186">
        <v>2330</v>
      </c>
      <c r="J34" s="184"/>
      <c r="K34" s="184"/>
      <c r="L34" s="370"/>
      <c r="M34" s="367"/>
    </row>
    <row r="35" spans="1:13" ht="12.75">
      <c r="A35" s="181"/>
      <c r="B35" s="181"/>
      <c r="C35" s="181"/>
      <c r="D35" s="181"/>
      <c r="E35" s="181"/>
      <c r="F35" s="181"/>
      <c r="G35" s="181"/>
      <c r="H35" s="503"/>
      <c r="I35" s="182"/>
      <c r="J35" s="181"/>
      <c r="K35" s="181"/>
      <c r="L35" s="47"/>
      <c r="M35" s="181"/>
    </row>
    <row r="36" spans="1:13" ht="12.75">
      <c r="A36" s="181"/>
      <c r="B36" s="181"/>
      <c r="C36" s="181"/>
      <c r="D36" s="181"/>
      <c r="E36" s="181"/>
      <c r="F36" s="181"/>
      <c r="G36" s="181"/>
      <c r="H36" s="503"/>
      <c r="I36" s="182"/>
      <c r="J36" s="181"/>
      <c r="K36" s="181"/>
      <c r="L36" s="47"/>
      <c r="M36" s="181"/>
    </row>
    <row r="37" spans="1:13" ht="12.75">
      <c r="A37" s="181"/>
      <c r="B37" s="181"/>
      <c r="C37" s="181"/>
      <c r="D37" s="181"/>
      <c r="E37" s="181"/>
      <c r="F37" s="181"/>
      <c r="G37" s="181"/>
      <c r="H37" s="503"/>
      <c r="I37" s="182"/>
      <c r="J37" s="181"/>
      <c r="K37" s="181"/>
      <c r="L37" s="47"/>
      <c r="M37" s="181"/>
    </row>
    <row r="38" spans="1:13" ht="12.75">
      <c r="A38" s="181"/>
      <c r="B38" s="181"/>
      <c r="C38" s="181"/>
      <c r="D38" s="181"/>
      <c r="E38" s="181"/>
      <c r="F38" s="181"/>
      <c r="G38" s="181"/>
      <c r="H38" s="503"/>
      <c r="I38" s="182"/>
      <c r="J38" s="181"/>
      <c r="K38" s="181"/>
      <c r="L38" s="47"/>
      <c r="M38" s="181"/>
    </row>
    <row r="39" spans="1:13" ht="12.75">
      <c r="A39" s="181"/>
      <c r="B39" s="181"/>
      <c r="C39" s="181"/>
      <c r="D39" s="181"/>
      <c r="E39" s="181"/>
      <c r="F39" s="181"/>
      <c r="G39" s="181"/>
      <c r="H39" s="503"/>
      <c r="I39" s="182"/>
      <c r="J39" s="181"/>
      <c r="K39" s="181"/>
      <c r="L39" s="47"/>
      <c r="M39" s="181"/>
    </row>
    <row r="40" spans="1:13" ht="12.75">
      <c r="A40" s="181"/>
      <c r="B40" s="181"/>
      <c r="C40" s="181"/>
      <c r="D40" s="181"/>
      <c r="E40" s="181"/>
      <c r="F40" s="181"/>
      <c r="G40" s="181"/>
      <c r="H40" s="503"/>
      <c r="I40" s="182"/>
      <c r="J40" s="181"/>
      <c r="K40" s="181"/>
      <c r="L40" s="47"/>
      <c r="M40" s="181"/>
    </row>
    <row r="41" spans="1:13" ht="12.75">
      <c r="A41" s="181"/>
      <c r="B41" s="181"/>
      <c r="C41" s="181"/>
      <c r="D41" s="181"/>
      <c r="E41" s="181"/>
      <c r="F41" s="181"/>
      <c r="G41" s="181"/>
      <c r="H41" s="503"/>
      <c r="I41" s="182"/>
      <c r="J41" s="181"/>
      <c r="K41" s="181"/>
      <c r="L41" s="47"/>
      <c r="M41" s="181"/>
    </row>
    <row r="42" spans="1:13" ht="12.75">
      <c r="A42" s="181"/>
      <c r="B42" s="181"/>
      <c r="C42" s="181"/>
      <c r="D42" s="181"/>
      <c r="E42" s="181"/>
      <c r="F42" s="181"/>
      <c r="G42" s="181"/>
      <c r="H42" s="503"/>
      <c r="I42" s="182"/>
      <c r="J42" s="181"/>
      <c r="K42" s="181"/>
      <c r="L42" s="47"/>
      <c r="M42" s="181"/>
    </row>
    <row r="43" spans="1:13" ht="12.75">
      <c r="A43" s="181"/>
      <c r="B43" s="181"/>
      <c r="C43" s="181"/>
      <c r="D43" s="181"/>
      <c r="E43" s="181"/>
      <c r="F43" s="181"/>
      <c r="G43" s="181"/>
      <c r="H43" s="503"/>
      <c r="I43" s="182"/>
      <c r="J43" s="181"/>
      <c r="K43" s="181"/>
      <c r="L43" s="47"/>
      <c r="M43" s="181"/>
    </row>
    <row r="44" spans="1:13" ht="12.75">
      <c r="A44" s="181"/>
      <c r="B44" s="181"/>
      <c r="C44" s="181"/>
      <c r="D44" s="181"/>
      <c r="E44" s="181"/>
      <c r="F44" s="181"/>
      <c r="G44" s="181"/>
      <c r="H44" s="503"/>
      <c r="I44" s="182"/>
      <c r="J44" s="181"/>
      <c r="K44" s="181"/>
      <c r="L44" s="47"/>
      <c r="M44" s="181"/>
    </row>
    <row r="45" spans="1:13" ht="12.75">
      <c r="A45" s="102" t="s">
        <v>906</v>
      </c>
      <c r="B45" s="103"/>
      <c r="C45" s="103"/>
      <c r="D45" s="103"/>
      <c r="E45" s="103"/>
      <c r="F45" s="103"/>
      <c r="G45" s="103"/>
      <c r="H45" s="504"/>
      <c r="I45" s="504"/>
      <c r="J45" s="103"/>
      <c r="K45" s="103"/>
      <c r="L45" s="47"/>
      <c r="M45" s="103"/>
    </row>
    <row r="46" spans="1:13" ht="13.5" thickBot="1">
      <c r="A46" s="103"/>
      <c r="B46" s="103"/>
      <c r="C46" s="103"/>
      <c r="D46" s="103"/>
      <c r="E46" s="103"/>
      <c r="F46" s="103"/>
      <c r="G46" s="103"/>
      <c r="H46" s="504"/>
      <c r="I46" s="504"/>
      <c r="J46" s="103"/>
      <c r="K46" s="104" t="s">
        <v>354</v>
      </c>
      <c r="L46" s="47"/>
      <c r="M46" s="104" t="s">
        <v>527</v>
      </c>
    </row>
    <row r="47" spans="1:13" ht="13.5" thickBot="1">
      <c r="A47" s="105" t="s">
        <v>355</v>
      </c>
      <c r="B47" s="105" t="s">
        <v>356</v>
      </c>
      <c r="C47" s="105" t="s">
        <v>357</v>
      </c>
      <c r="D47" s="527" t="s">
        <v>358</v>
      </c>
      <c r="E47" s="528"/>
      <c r="F47" s="529"/>
      <c r="G47" s="105" t="s">
        <v>359</v>
      </c>
      <c r="H47" s="505" t="s">
        <v>360</v>
      </c>
      <c r="I47" s="505" t="s">
        <v>361</v>
      </c>
      <c r="J47" s="105" t="s">
        <v>362</v>
      </c>
      <c r="K47" s="371" t="s">
        <v>363</v>
      </c>
      <c r="L47" s="358" t="s">
        <v>843</v>
      </c>
      <c r="M47" s="385" t="s">
        <v>364</v>
      </c>
    </row>
    <row r="48" spans="1:13" ht="13.5" thickBot="1">
      <c r="A48" s="106" t="s">
        <v>365</v>
      </c>
      <c r="B48" s="106" t="s">
        <v>366</v>
      </c>
      <c r="C48" s="106" t="s">
        <v>367</v>
      </c>
      <c r="D48" s="107" t="s">
        <v>368</v>
      </c>
      <c r="E48" s="107" t="s">
        <v>369</v>
      </c>
      <c r="F48" s="107" t="s">
        <v>370</v>
      </c>
      <c r="G48" s="106" t="s">
        <v>371</v>
      </c>
      <c r="H48" s="506" t="s">
        <v>16</v>
      </c>
      <c r="I48" s="506" t="s">
        <v>372</v>
      </c>
      <c r="J48" s="106" t="s">
        <v>373</v>
      </c>
      <c r="K48" s="372" t="s">
        <v>374</v>
      </c>
      <c r="L48" s="359" t="s">
        <v>844</v>
      </c>
      <c r="M48" s="386"/>
    </row>
    <row r="49" spans="1:13" ht="3" customHeight="1" thickBot="1">
      <c r="A49" s="192"/>
      <c r="B49" s="193"/>
      <c r="C49" s="193"/>
      <c r="D49" s="194"/>
      <c r="E49" s="194"/>
      <c r="F49" s="194"/>
      <c r="G49" s="193"/>
      <c r="H49" s="507"/>
      <c r="I49" s="507"/>
      <c r="J49" s="193"/>
      <c r="K49" s="193"/>
      <c r="L49" s="325"/>
      <c r="M49" s="195"/>
    </row>
    <row r="50" spans="1:13" ht="13.5" thickBot="1">
      <c r="A50" s="111" t="s">
        <v>529</v>
      </c>
      <c r="B50" s="109"/>
      <c r="C50" s="109"/>
      <c r="D50" s="109"/>
      <c r="E50" s="109"/>
      <c r="F50" s="109"/>
      <c r="G50" s="109"/>
      <c r="H50" s="508"/>
      <c r="I50" s="508"/>
      <c r="J50" s="109"/>
      <c r="K50" s="109"/>
      <c r="L50" s="266"/>
      <c r="M50" s="110"/>
    </row>
    <row r="51" spans="1:13" ht="12.75">
      <c r="A51" s="189" t="s">
        <v>522</v>
      </c>
      <c r="B51" s="190"/>
      <c r="C51" s="190"/>
      <c r="D51" s="190"/>
      <c r="E51" s="190"/>
      <c r="F51" s="190"/>
      <c r="G51" s="190" t="s">
        <v>18</v>
      </c>
      <c r="H51" s="172" t="s">
        <v>853</v>
      </c>
      <c r="I51" s="191">
        <v>1871</v>
      </c>
      <c r="J51" s="190"/>
      <c r="K51" s="373" t="s">
        <v>525</v>
      </c>
      <c r="L51" s="301"/>
      <c r="M51" s="387"/>
    </row>
    <row r="52" spans="1:13" ht="12.75">
      <c r="A52" s="116"/>
      <c r="B52" s="117"/>
      <c r="C52" s="117"/>
      <c r="D52" s="117"/>
      <c r="E52" s="117"/>
      <c r="F52" s="117"/>
      <c r="G52" s="117"/>
      <c r="H52" s="170" t="s">
        <v>857</v>
      </c>
      <c r="I52" s="120">
        <v>1192</v>
      </c>
      <c r="J52" s="117"/>
      <c r="K52" s="374" t="s">
        <v>862</v>
      </c>
      <c r="L52" s="300"/>
      <c r="M52" s="364"/>
    </row>
    <row r="53" spans="1:13" ht="12.75">
      <c r="A53" s="116"/>
      <c r="B53" s="117"/>
      <c r="C53" s="117"/>
      <c r="D53" s="117"/>
      <c r="E53" s="117"/>
      <c r="F53" s="117"/>
      <c r="G53" s="117"/>
      <c r="H53" s="170" t="s">
        <v>858</v>
      </c>
      <c r="I53" s="120">
        <v>2226</v>
      </c>
      <c r="J53" s="117"/>
      <c r="K53" s="374"/>
      <c r="L53" s="34"/>
      <c r="M53" s="364"/>
    </row>
    <row r="54" spans="1:13" ht="12.75">
      <c r="A54" s="122"/>
      <c r="B54" s="119"/>
      <c r="C54" s="119"/>
      <c r="D54" s="119"/>
      <c r="E54" s="119"/>
      <c r="F54" s="119"/>
      <c r="G54" s="119"/>
      <c r="H54" s="170" t="s">
        <v>850</v>
      </c>
      <c r="I54" s="120">
        <v>39</v>
      </c>
      <c r="J54" s="119"/>
      <c r="K54" s="375"/>
      <c r="L54" s="368"/>
      <c r="M54" s="143"/>
    </row>
    <row r="55" spans="1:13" ht="3" customHeight="1">
      <c r="A55" s="124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300"/>
      <c r="M55" s="126"/>
    </row>
    <row r="56" spans="1:14" ht="12.75">
      <c r="A56" s="127" t="s">
        <v>881</v>
      </c>
      <c r="B56" s="118"/>
      <c r="C56" s="120">
        <f>SUM(I56:J56)</f>
        <v>65256</v>
      </c>
      <c r="D56" s="120"/>
      <c r="E56" s="120">
        <v>54773</v>
      </c>
      <c r="F56" s="120">
        <v>54773</v>
      </c>
      <c r="G56" s="120"/>
      <c r="H56" s="120"/>
      <c r="I56" s="120">
        <f>SUM(I21:I54)</f>
        <v>54773</v>
      </c>
      <c r="J56" s="120">
        <v>10483</v>
      </c>
      <c r="K56" s="376"/>
      <c r="L56" s="300"/>
      <c r="M56" s="388"/>
      <c r="N56" s="48"/>
    </row>
    <row r="57" spans="1:13" ht="12.75">
      <c r="A57" s="204" t="s">
        <v>522</v>
      </c>
      <c r="B57" s="177"/>
      <c r="C57" s="176"/>
      <c r="D57" s="176"/>
      <c r="E57" s="176"/>
      <c r="F57" s="176"/>
      <c r="G57" s="176" t="s">
        <v>19</v>
      </c>
      <c r="H57" s="120" t="s">
        <v>858</v>
      </c>
      <c r="I57" s="120">
        <v>165</v>
      </c>
      <c r="J57" s="176"/>
      <c r="K57" s="377" t="s">
        <v>528</v>
      </c>
      <c r="L57" s="300"/>
      <c r="M57" s="365"/>
    </row>
    <row r="58" spans="1:13" ht="12.75">
      <c r="A58" s="205"/>
      <c r="B58" s="201"/>
      <c r="C58" s="200"/>
      <c r="D58" s="200"/>
      <c r="E58" s="200"/>
      <c r="F58" s="200"/>
      <c r="G58" s="201"/>
      <c r="H58" s="509" t="s">
        <v>846</v>
      </c>
      <c r="I58" s="510">
        <v>16415</v>
      </c>
      <c r="J58" s="200"/>
      <c r="K58" s="378" t="s">
        <v>863</v>
      </c>
      <c r="L58" s="300"/>
      <c r="M58" s="389"/>
    </row>
    <row r="59" spans="1:13" ht="12.75">
      <c r="A59" s="205"/>
      <c r="B59" s="201"/>
      <c r="C59" s="200"/>
      <c r="D59" s="200"/>
      <c r="E59" s="200"/>
      <c r="F59" s="200"/>
      <c r="G59" s="201"/>
      <c r="H59" s="509" t="s">
        <v>853</v>
      </c>
      <c r="I59" s="510">
        <v>9965</v>
      </c>
      <c r="J59" s="200"/>
      <c r="K59" s="378"/>
      <c r="L59" s="300"/>
      <c r="M59" s="389"/>
    </row>
    <row r="60" spans="1:13" ht="12.75">
      <c r="A60" s="205"/>
      <c r="B60" s="201"/>
      <c r="C60" s="200"/>
      <c r="D60" s="200"/>
      <c r="E60" s="200"/>
      <c r="F60" s="200"/>
      <c r="G60" s="201"/>
      <c r="H60" s="509" t="s">
        <v>859</v>
      </c>
      <c r="I60" s="510">
        <v>10314</v>
      </c>
      <c r="J60" s="200"/>
      <c r="K60" s="378"/>
      <c r="L60" s="300"/>
      <c r="M60" s="389"/>
    </row>
    <row r="61" spans="1:13" ht="12.75">
      <c r="A61" s="205"/>
      <c r="B61" s="201"/>
      <c r="C61" s="200"/>
      <c r="D61" s="200"/>
      <c r="E61" s="200"/>
      <c r="F61" s="200"/>
      <c r="G61" s="201"/>
      <c r="H61" s="509" t="s">
        <v>860</v>
      </c>
      <c r="I61" s="510">
        <v>6190</v>
      </c>
      <c r="J61" s="200"/>
      <c r="K61" s="378"/>
      <c r="L61" s="300"/>
      <c r="M61" s="389"/>
    </row>
    <row r="62" spans="1:13" ht="12.75">
      <c r="A62" s="205"/>
      <c r="B62" s="201"/>
      <c r="C62" s="201"/>
      <c r="D62" s="206"/>
      <c r="E62" s="201"/>
      <c r="F62" s="201"/>
      <c r="G62" s="201"/>
      <c r="H62" s="509" t="s">
        <v>850</v>
      </c>
      <c r="I62" s="510">
        <v>8274</v>
      </c>
      <c r="J62" s="201"/>
      <c r="K62" s="378"/>
      <c r="L62" s="300"/>
      <c r="M62" s="389"/>
    </row>
    <row r="63" spans="1:13" ht="12.75">
      <c r="A63" s="205"/>
      <c r="B63" s="201"/>
      <c r="C63" s="201"/>
      <c r="D63" s="206"/>
      <c r="E63" s="201"/>
      <c r="F63" s="201"/>
      <c r="G63" s="201"/>
      <c r="H63" s="511" t="s">
        <v>982</v>
      </c>
      <c r="I63" s="510">
        <v>4208</v>
      </c>
      <c r="J63" s="201"/>
      <c r="K63" s="378"/>
      <c r="L63" s="300"/>
      <c r="M63" s="389"/>
    </row>
    <row r="64" spans="1:13" ht="12.75">
      <c r="A64" s="207"/>
      <c r="B64" s="117"/>
      <c r="C64" s="203"/>
      <c r="D64" s="203"/>
      <c r="E64" s="203"/>
      <c r="F64" s="203"/>
      <c r="G64" s="203"/>
      <c r="H64" s="120" t="s">
        <v>983</v>
      </c>
      <c r="I64" s="120">
        <v>2847</v>
      </c>
      <c r="J64" s="203"/>
      <c r="K64" s="379"/>
      <c r="L64" s="300"/>
      <c r="M64" s="390"/>
    </row>
    <row r="65" spans="1:13" ht="12.75">
      <c r="A65" s="205"/>
      <c r="B65" s="201"/>
      <c r="C65" s="200"/>
      <c r="D65" s="200"/>
      <c r="E65" s="200"/>
      <c r="F65" s="200"/>
      <c r="G65" s="201"/>
      <c r="H65" s="509" t="s">
        <v>845</v>
      </c>
      <c r="I65" s="510">
        <v>771</v>
      </c>
      <c r="J65" s="200"/>
      <c r="K65" s="378"/>
      <c r="L65" s="300"/>
      <c r="M65" s="389"/>
    </row>
    <row r="66" spans="1:14" ht="12.75">
      <c r="A66" s="205"/>
      <c r="B66" s="201"/>
      <c r="C66" s="200"/>
      <c r="D66" s="200"/>
      <c r="E66" s="200"/>
      <c r="F66" s="200"/>
      <c r="G66" s="201"/>
      <c r="H66" s="509" t="s">
        <v>847</v>
      </c>
      <c r="I66" s="510">
        <v>3200</v>
      </c>
      <c r="J66" s="200"/>
      <c r="K66" s="378"/>
      <c r="L66" s="300"/>
      <c r="M66" s="389"/>
      <c r="N66" s="48"/>
    </row>
    <row r="67" spans="1:14" ht="12.75">
      <c r="A67" s="205"/>
      <c r="B67" s="201"/>
      <c r="C67" s="200"/>
      <c r="D67" s="200"/>
      <c r="E67" s="200"/>
      <c r="F67" s="200"/>
      <c r="G67" s="201"/>
      <c r="H67" s="509" t="s">
        <v>861</v>
      </c>
      <c r="I67" s="510">
        <v>644</v>
      </c>
      <c r="J67" s="200"/>
      <c r="K67" s="378"/>
      <c r="L67" s="300"/>
      <c r="M67" s="389"/>
      <c r="N67" s="48"/>
    </row>
    <row r="68" spans="1:13" ht="12.75">
      <c r="A68" s="205"/>
      <c r="B68" s="201"/>
      <c r="C68" s="200"/>
      <c r="D68" s="200"/>
      <c r="E68" s="200"/>
      <c r="F68" s="200"/>
      <c r="G68" s="201"/>
      <c r="H68" s="509" t="s">
        <v>855</v>
      </c>
      <c r="I68" s="510">
        <v>2055</v>
      </c>
      <c r="J68" s="200"/>
      <c r="K68" s="378"/>
      <c r="L68" s="300"/>
      <c r="M68" s="389"/>
    </row>
    <row r="69" spans="1:13" ht="12.75">
      <c r="A69" s="205"/>
      <c r="B69" s="201"/>
      <c r="C69" s="180"/>
      <c r="D69" s="180"/>
      <c r="E69" s="180"/>
      <c r="F69" s="180"/>
      <c r="G69" s="134" t="s">
        <v>18</v>
      </c>
      <c r="H69" s="509" t="s">
        <v>847</v>
      </c>
      <c r="I69" s="510">
        <v>178</v>
      </c>
      <c r="J69" s="200"/>
      <c r="K69" s="378"/>
      <c r="L69" s="369"/>
      <c r="M69" s="389"/>
    </row>
    <row r="70" spans="1:13" ht="12.75">
      <c r="A70" s="205"/>
      <c r="B70" s="201"/>
      <c r="C70" s="200"/>
      <c r="D70" s="200"/>
      <c r="E70" s="200"/>
      <c r="F70" s="200"/>
      <c r="G70" s="201"/>
      <c r="H70" s="511" t="s">
        <v>982</v>
      </c>
      <c r="I70" s="510">
        <v>2118</v>
      </c>
      <c r="J70" s="200"/>
      <c r="K70" s="378"/>
      <c r="L70" s="34"/>
      <c r="M70" s="389"/>
    </row>
    <row r="71" spans="1:13" ht="12.75">
      <c r="A71" s="205"/>
      <c r="B71" s="201"/>
      <c r="C71" s="200"/>
      <c r="D71" s="200"/>
      <c r="E71" s="200"/>
      <c r="F71" s="200"/>
      <c r="G71" s="201"/>
      <c r="H71" s="509" t="s">
        <v>855</v>
      </c>
      <c r="I71" s="510">
        <v>716</v>
      </c>
      <c r="J71" s="200"/>
      <c r="K71" s="378"/>
      <c r="L71" s="34"/>
      <c r="M71" s="389"/>
    </row>
    <row r="72" spans="1:13" ht="12.75">
      <c r="A72" s="205"/>
      <c r="B72" s="201"/>
      <c r="C72" s="200"/>
      <c r="D72" s="200"/>
      <c r="E72" s="200"/>
      <c r="F72" s="200"/>
      <c r="G72" s="201"/>
      <c r="H72" s="509" t="s">
        <v>861</v>
      </c>
      <c r="I72" s="510">
        <v>5192</v>
      </c>
      <c r="J72" s="188"/>
      <c r="K72" s="380"/>
      <c r="L72" s="300"/>
      <c r="M72" s="391"/>
    </row>
    <row r="73" spans="1:13" ht="12.75">
      <c r="A73" s="136"/>
      <c r="B73" s="137"/>
      <c r="C73" s="188"/>
      <c r="D73" s="188"/>
      <c r="E73" s="188"/>
      <c r="F73" s="188"/>
      <c r="G73" s="137"/>
      <c r="H73" s="509" t="s">
        <v>856</v>
      </c>
      <c r="I73" s="510">
        <v>49</v>
      </c>
      <c r="J73" s="398"/>
      <c r="K73" s="397"/>
      <c r="L73" s="300"/>
      <c r="M73" s="391"/>
    </row>
    <row r="74" spans="1:13" ht="3" customHeight="1">
      <c r="A74" s="196"/>
      <c r="B74" s="197"/>
      <c r="C74" s="198"/>
      <c r="D74" s="198"/>
      <c r="E74" s="198"/>
      <c r="F74" s="198"/>
      <c r="G74" s="197"/>
      <c r="H74" s="512"/>
      <c r="I74" s="513"/>
      <c r="J74" s="198"/>
      <c r="K74" s="197"/>
      <c r="L74" s="300"/>
      <c r="M74" s="199"/>
    </row>
    <row r="75" spans="1:13" ht="12.75">
      <c r="A75" s="415" t="s">
        <v>882</v>
      </c>
      <c r="B75" s="130"/>
      <c r="C75" s="131">
        <v>268444</v>
      </c>
      <c r="D75" s="131"/>
      <c r="E75" s="131">
        <v>73301</v>
      </c>
      <c r="F75" s="131">
        <v>73301</v>
      </c>
      <c r="G75" s="130"/>
      <c r="H75" s="130"/>
      <c r="I75" s="131">
        <f>SUM(I57:I73)</f>
        <v>73301</v>
      </c>
      <c r="J75" s="131">
        <v>6629</v>
      </c>
      <c r="K75" s="381"/>
      <c r="L75" s="300"/>
      <c r="M75" s="199"/>
    </row>
    <row r="76" spans="1:13" ht="3" customHeight="1">
      <c r="A76" s="141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300"/>
      <c r="M76" s="143"/>
    </row>
    <row r="77" spans="1:14" ht="13.5" thickBot="1">
      <c r="A77" s="144" t="s">
        <v>840</v>
      </c>
      <c r="B77" s="145"/>
      <c r="C77" s="146">
        <f>C75+C56+C20</f>
        <v>376876</v>
      </c>
      <c r="D77" s="146"/>
      <c r="E77" s="146">
        <f>E75+E56+E20</f>
        <v>170449</v>
      </c>
      <c r="F77" s="146">
        <v>170449</v>
      </c>
      <c r="G77" s="146"/>
      <c r="H77" s="146"/>
      <c r="I77" s="146">
        <f>I75+I56+I20</f>
        <v>170449</v>
      </c>
      <c r="J77" s="146">
        <f>J75+J56+J20</f>
        <v>17913</v>
      </c>
      <c r="K77" s="382"/>
      <c r="L77" s="457" t="s">
        <v>904</v>
      </c>
      <c r="M77" s="392"/>
      <c r="N77" s="48"/>
    </row>
    <row r="78" ht="12.75">
      <c r="L78" s="360"/>
    </row>
    <row r="79" ht="12.75">
      <c r="L79" s="362"/>
    </row>
    <row r="80" ht="12.75">
      <c r="L80" s="47"/>
    </row>
    <row r="81" ht="12.75">
      <c r="L81" s="47"/>
    </row>
    <row r="82" ht="12.75">
      <c r="L82" s="47"/>
    </row>
    <row r="83" ht="12.75">
      <c r="L83" s="47"/>
    </row>
    <row r="84" ht="12.75">
      <c r="L84" s="47"/>
    </row>
    <row r="85" ht="12.75">
      <c r="L85" s="47"/>
    </row>
    <row r="86" ht="12.75">
      <c r="L86" s="47"/>
    </row>
    <row r="87" ht="12.75">
      <c r="L87" s="47"/>
    </row>
    <row r="88" ht="12.75">
      <c r="L88" s="361"/>
    </row>
    <row r="89" ht="12.75">
      <c r="L89" s="361"/>
    </row>
    <row r="90" ht="12.75">
      <c r="L90" s="361"/>
    </row>
    <row r="91" spans="1:13" ht="12.75">
      <c r="A91" s="102" t="s">
        <v>750</v>
      </c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361"/>
      <c r="M91" s="103"/>
    </row>
    <row r="92" spans="1:13" ht="13.5" thickBot="1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4" t="s">
        <v>354</v>
      </c>
      <c r="L92" s="394"/>
      <c r="M92" s="104" t="s">
        <v>548</v>
      </c>
    </row>
    <row r="93" spans="1:13" ht="13.5" thickBot="1">
      <c r="A93" s="105" t="s">
        <v>355</v>
      </c>
      <c r="B93" s="105" t="s">
        <v>356</v>
      </c>
      <c r="C93" s="105" t="s">
        <v>357</v>
      </c>
      <c r="D93" s="527" t="s">
        <v>358</v>
      </c>
      <c r="E93" s="528"/>
      <c r="F93" s="529"/>
      <c r="G93" s="105" t="s">
        <v>359</v>
      </c>
      <c r="H93" s="105" t="s">
        <v>360</v>
      </c>
      <c r="I93" s="105" t="s">
        <v>361</v>
      </c>
      <c r="J93" s="105" t="s">
        <v>362</v>
      </c>
      <c r="K93" s="371" t="s">
        <v>363</v>
      </c>
      <c r="L93" s="396" t="s">
        <v>843</v>
      </c>
      <c r="M93" s="385" t="s">
        <v>364</v>
      </c>
    </row>
    <row r="94" spans="1:13" ht="13.5" thickBot="1">
      <c r="A94" s="106" t="s">
        <v>365</v>
      </c>
      <c r="B94" s="106" t="s">
        <v>366</v>
      </c>
      <c r="C94" s="106" t="s">
        <v>367</v>
      </c>
      <c r="D94" s="107" t="s">
        <v>368</v>
      </c>
      <c r="E94" s="107" t="s">
        <v>369</v>
      </c>
      <c r="F94" s="107" t="s">
        <v>370</v>
      </c>
      <c r="G94" s="106" t="s">
        <v>371</v>
      </c>
      <c r="H94" s="106" t="s">
        <v>16</v>
      </c>
      <c r="I94" s="106" t="s">
        <v>372</v>
      </c>
      <c r="J94" s="106" t="s">
        <v>373</v>
      </c>
      <c r="K94" s="372" t="s">
        <v>374</v>
      </c>
      <c r="L94" s="410" t="s">
        <v>844</v>
      </c>
      <c r="M94" s="386"/>
    </row>
    <row r="95" spans="1:13" ht="3" customHeight="1" thickBot="1">
      <c r="A95" s="108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47"/>
      <c r="M95" s="110"/>
    </row>
    <row r="96" spans="1:13" ht="13.5" thickBot="1">
      <c r="A96" s="111" t="s">
        <v>530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266"/>
      <c r="M96" s="110"/>
    </row>
    <row r="97" spans="1:13" ht="12.75">
      <c r="A97" s="112" t="s">
        <v>531</v>
      </c>
      <c r="B97" s="113"/>
      <c r="C97" s="113"/>
      <c r="D97" s="114"/>
      <c r="E97" s="113"/>
      <c r="F97" s="113"/>
      <c r="G97" s="113" t="s">
        <v>18</v>
      </c>
      <c r="H97" s="113" t="s">
        <v>847</v>
      </c>
      <c r="I97" s="115">
        <v>10093</v>
      </c>
      <c r="J97" s="113"/>
      <c r="K97" s="383" t="s">
        <v>523</v>
      </c>
      <c r="L97" s="301"/>
      <c r="M97" s="363"/>
    </row>
    <row r="98" spans="1:14" ht="12.75">
      <c r="A98" s="116"/>
      <c r="B98" s="117"/>
      <c r="C98" s="117"/>
      <c r="D98" s="117"/>
      <c r="E98" s="117"/>
      <c r="F98" s="117"/>
      <c r="G98" s="119"/>
      <c r="H98" s="118" t="s">
        <v>846</v>
      </c>
      <c r="I98" s="120">
        <v>4445</v>
      </c>
      <c r="J98" s="117"/>
      <c r="K98" s="374"/>
      <c r="L98" s="300"/>
      <c r="M98" s="364"/>
      <c r="N98" s="48"/>
    </row>
    <row r="99" spans="1:13" ht="12.75">
      <c r="A99" s="122"/>
      <c r="B99" s="119"/>
      <c r="C99" s="119"/>
      <c r="D99" s="119"/>
      <c r="E99" s="119"/>
      <c r="F99" s="119"/>
      <c r="G99" s="118" t="s">
        <v>155</v>
      </c>
      <c r="H99" s="118" t="s">
        <v>847</v>
      </c>
      <c r="I99" s="120">
        <v>28</v>
      </c>
      <c r="J99" s="119"/>
      <c r="K99" s="375"/>
      <c r="L99" s="34"/>
      <c r="M99" s="143"/>
    </row>
    <row r="100" spans="1:13" ht="3" customHeight="1">
      <c r="A100" s="124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368"/>
      <c r="M100" s="126"/>
    </row>
    <row r="101" spans="1:14" ht="12.75">
      <c r="A101" s="178" t="s">
        <v>140</v>
      </c>
      <c r="B101" s="177"/>
      <c r="C101" s="176">
        <v>14746</v>
      </c>
      <c r="D101" s="176"/>
      <c r="E101" s="176">
        <v>14566</v>
      </c>
      <c r="F101" s="176">
        <v>14566</v>
      </c>
      <c r="G101" s="176"/>
      <c r="H101" s="176"/>
      <c r="I101" s="176">
        <f>SUM(I97:I100)</f>
        <v>14566</v>
      </c>
      <c r="J101" s="176">
        <v>180</v>
      </c>
      <c r="K101" s="377"/>
      <c r="L101" s="300" t="s">
        <v>864</v>
      </c>
      <c r="M101" s="365"/>
      <c r="N101" s="48"/>
    </row>
    <row r="102" spans="1:14" ht="12.75">
      <c r="A102" s="133" t="s">
        <v>532</v>
      </c>
      <c r="B102" s="134"/>
      <c r="C102" s="134"/>
      <c r="D102" s="179"/>
      <c r="E102" s="134"/>
      <c r="F102" s="134"/>
      <c r="G102" s="134" t="s">
        <v>19</v>
      </c>
      <c r="H102" s="134" t="s">
        <v>847</v>
      </c>
      <c r="I102" s="180">
        <v>10619</v>
      </c>
      <c r="J102" s="134"/>
      <c r="K102" s="384" t="s">
        <v>523</v>
      </c>
      <c r="L102" s="300"/>
      <c r="M102" s="366"/>
      <c r="N102" s="48"/>
    </row>
    <row r="103" spans="1:13" ht="12.75">
      <c r="A103" s="116"/>
      <c r="B103" s="117"/>
      <c r="C103" s="117"/>
      <c r="D103" s="117"/>
      <c r="E103" s="117"/>
      <c r="F103" s="117"/>
      <c r="G103" s="117"/>
      <c r="H103" s="118" t="s">
        <v>849</v>
      </c>
      <c r="I103" s="120">
        <v>557</v>
      </c>
      <c r="J103" s="117"/>
      <c r="K103" s="374"/>
      <c r="L103" s="300"/>
      <c r="M103" s="364"/>
    </row>
    <row r="104" spans="1:13" ht="12.75">
      <c r="A104" s="399"/>
      <c r="B104" s="119"/>
      <c r="C104" s="119"/>
      <c r="D104" s="119"/>
      <c r="E104" s="119"/>
      <c r="F104" s="119"/>
      <c r="G104" s="119"/>
      <c r="H104" s="118" t="s">
        <v>848</v>
      </c>
      <c r="I104" s="120">
        <v>2660</v>
      </c>
      <c r="J104" s="119"/>
      <c r="K104" s="119"/>
      <c r="L104" s="300"/>
      <c r="M104" s="123"/>
    </row>
    <row r="105" spans="1:13" ht="3" customHeight="1">
      <c r="A105" s="124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300"/>
      <c r="M105" s="126"/>
    </row>
    <row r="106" spans="1:13" ht="12.75">
      <c r="A106" s="178" t="s">
        <v>163</v>
      </c>
      <c r="B106" s="118"/>
      <c r="C106" s="120">
        <v>13836</v>
      </c>
      <c r="D106" s="120"/>
      <c r="E106" s="120">
        <v>13836</v>
      </c>
      <c r="F106" s="120">
        <v>13836</v>
      </c>
      <c r="G106" s="120"/>
      <c r="H106" s="120"/>
      <c r="I106" s="120">
        <f>SUM(I102:I105)</f>
        <v>13836</v>
      </c>
      <c r="J106" s="120"/>
      <c r="K106" s="376"/>
      <c r="L106" s="300"/>
      <c r="M106" s="388"/>
    </row>
    <row r="107" spans="1:13" ht="12.75">
      <c r="A107" s="178" t="s">
        <v>865</v>
      </c>
      <c r="B107" s="177"/>
      <c r="C107" s="176"/>
      <c r="D107" s="176"/>
      <c r="E107" s="176"/>
      <c r="F107" s="176"/>
      <c r="G107" s="176" t="s">
        <v>19</v>
      </c>
      <c r="H107" s="120" t="s">
        <v>847</v>
      </c>
      <c r="I107" s="120">
        <v>12620</v>
      </c>
      <c r="J107" s="120"/>
      <c r="K107" s="377" t="s">
        <v>523</v>
      </c>
      <c r="L107" s="300"/>
      <c r="M107" s="388"/>
    </row>
    <row r="108" spans="1:13" ht="12.75">
      <c r="A108" s="400"/>
      <c r="B108" s="119"/>
      <c r="C108" s="401"/>
      <c r="D108" s="401"/>
      <c r="E108" s="401"/>
      <c r="F108" s="401"/>
      <c r="G108" s="401"/>
      <c r="H108" s="120" t="s">
        <v>861</v>
      </c>
      <c r="I108" s="120">
        <v>459</v>
      </c>
      <c r="J108" s="120"/>
      <c r="K108" s="401"/>
      <c r="L108" s="300"/>
      <c r="M108" s="388"/>
    </row>
    <row r="109" spans="1:13" ht="3" customHeight="1">
      <c r="A109" s="400"/>
      <c r="B109" s="118"/>
      <c r="C109" s="120"/>
      <c r="D109" s="120"/>
      <c r="E109" s="120"/>
      <c r="F109" s="120"/>
      <c r="G109" s="401"/>
      <c r="H109" s="120"/>
      <c r="I109" s="120"/>
      <c r="J109" s="120"/>
      <c r="K109" s="376"/>
      <c r="L109" s="300"/>
      <c r="M109" s="388"/>
    </row>
    <row r="110" spans="1:13" ht="12.75">
      <c r="A110" s="400" t="s">
        <v>772</v>
      </c>
      <c r="B110" s="118"/>
      <c r="C110" s="120">
        <v>14048</v>
      </c>
      <c r="D110" s="120"/>
      <c r="E110" s="120">
        <v>13079</v>
      </c>
      <c r="F110" s="120">
        <v>13079</v>
      </c>
      <c r="G110" s="401"/>
      <c r="H110" s="120"/>
      <c r="I110" s="120">
        <f>SUM(I107:I109)</f>
        <v>13079</v>
      </c>
      <c r="J110" s="120">
        <v>969</v>
      </c>
      <c r="K110" s="376"/>
      <c r="L110" s="300"/>
      <c r="M110" s="388"/>
    </row>
    <row r="111" spans="1:13" ht="12.75">
      <c r="A111" s="207" t="s">
        <v>866</v>
      </c>
      <c r="B111" s="177"/>
      <c r="C111" s="176"/>
      <c r="D111" s="176"/>
      <c r="E111" s="176"/>
      <c r="F111" s="176"/>
      <c r="G111" s="203" t="s">
        <v>18</v>
      </c>
      <c r="H111" s="120" t="s">
        <v>847</v>
      </c>
      <c r="I111" s="120">
        <v>246</v>
      </c>
      <c r="J111" s="176"/>
      <c r="K111" s="377" t="s">
        <v>523</v>
      </c>
      <c r="L111" s="300" t="s">
        <v>905</v>
      </c>
      <c r="M111" s="388"/>
    </row>
    <row r="112" spans="1:13" ht="12.75">
      <c r="A112" s="207"/>
      <c r="B112" s="117"/>
      <c r="C112" s="203"/>
      <c r="D112" s="203"/>
      <c r="E112" s="203"/>
      <c r="F112" s="203"/>
      <c r="G112" s="401"/>
      <c r="H112" s="120" t="s">
        <v>846</v>
      </c>
      <c r="I112" s="120">
        <v>2176</v>
      </c>
      <c r="J112" s="203"/>
      <c r="K112" s="203"/>
      <c r="L112" s="300"/>
      <c r="M112" s="388"/>
    </row>
    <row r="113" spans="1:13" ht="12.75">
      <c r="A113" s="207"/>
      <c r="B113" s="117"/>
      <c r="C113" s="203"/>
      <c r="D113" s="203"/>
      <c r="E113" s="203"/>
      <c r="F113" s="203"/>
      <c r="G113" s="203" t="s">
        <v>155</v>
      </c>
      <c r="H113" s="120" t="s">
        <v>847</v>
      </c>
      <c r="I113" s="120">
        <v>2619</v>
      </c>
      <c r="J113" s="203"/>
      <c r="K113" s="203"/>
      <c r="L113" s="300"/>
      <c r="M113" s="388"/>
    </row>
    <row r="114" spans="1:13" ht="12.75">
      <c r="A114" s="400"/>
      <c r="B114" s="119"/>
      <c r="C114" s="401"/>
      <c r="D114" s="401"/>
      <c r="E114" s="401"/>
      <c r="F114" s="401"/>
      <c r="G114" s="401"/>
      <c r="H114" s="130" t="s">
        <v>846</v>
      </c>
      <c r="I114" s="131">
        <v>1933</v>
      </c>
      <c r="J114" s="401"/>
      <c r="K114" s="401"/>
      <c r="L114" s="300"/>
      <c r="M114" s="388"/>
    </row>
    <row r="115" spans="1:13" ht="3" customHeight="1">
      <c r="A115" s="141"/>
      <c r="B115" s="139"/>
      <c r="C115" s="405"/>
      <c r="D115" s="405"/>
      <c r="E115" s="405"/>
      <c r="F115" s="405"/>
      <c r="G115" s="405"/>
      <c r="H115" s="197"/>
      <c r="I115" s="198"/>
      <c r="J115" s="405"/>
      <c r="K115" s="405"/>
      <c r="L115" s="406"/>
      <c r="M115" s="388"/>
    </row>
    <row r="116" spans="1:13" ht="12.75">
      <c r="A116" s="400" t="s">
        <v>867</v>
      </c>
      <c r="B116" s="119"/>
      <c r="C116" s="401">
        <v>10882</v>
      </c>
      <c r="D116" s="401">
        <v>6974</v>
      </c>
      <c r="E116" s="401"/>
      <c r="F116" s="401">
        <v>6974</v>
      </c>
      <c r="G116" s="401"/>
      <c r="H116" s="130"/>
      <c r="I116" s="407">
        <f>SUM(I111:I115)</f>
        <v>6974</v>
      </c>
      <c r="J116" s="401">
        <v>3908</v>
      </c>
      <c r="K116" s="402"/>
      <c r="L116" s="403" t="s">
        <v>899</v>
      </c>
      <c r="M116" s="404"/>
    </row>
    <row r="117" spans="1:13" ht="12.75">
      <c r="A117" s="129" t="s">
        <v>533</v>
      </c>
      <c r="B117" s="130"/>
      <c r="C117" s="131">
        <v>1914</v>
      </c>
      <c r="D117" s="131"/>
      <c r="E117" s="131"/>
      <c r="F117" s="131"/>
      <c r="G117" s="130"/>
      <c r="J117" s="131">
        <v>1914</v>
      </c>
      <c r="K117" s="381" t="s">
        <v>525</v>
      </c>
      <c r="L117" s="300"/>
      <c r="M117" s="199"/>
    </row>
    <row r="118" spans="1:13" ht="12.75">
      <c r="A118" s="129" t="s">
        <v>534</v>
      </c>
      <c r="B118" s="130"/>
      <c r="C118" s="131">
        <v>2566</v>
      </c>
      <c r="D118" s="131"/>
      <c r="E118" s="131"/>
      <c r="F118" s="131"/>
      <c r="G118" s="130"/>
      <c r="H118" s="130"/>
      <c r="I118" s="131"/>
      <c r="J118" s="131">
        <v>2566</v>
      </c>
      <c r="K118" s="381" t="s">
        <v>525</v>
      </c>
      <c r="L118" s="300"/>
      <c r="M118" s="199"/>
    </row>
    <row r="119" spans="1:13" ht="12.75">
      <c r="A119" s="129" t="s">
        <v>535</v>
      </c>
      <c r="B119" s="130"/>
      <c r="C119" s="131">
        <v>8298</v>
      </c>
      <c r="D119" s="131"/>
      <c r="E119" s="131">
        <v>8298</v>
      </c>
      <c r="F119" s="131">
        <v>8298</v>
      </c>
      <c r="G119" s="130" t="s">
        <v>18</v>
      </c>
      <c r="H119" s="130" t="s">
        <v>868</v>
      </c>
      <c r="I119" s="131">
        <v>8298</v>
      </c>
      <c r="J119" s="131"/>
      <c r="K119" s="381" t="s">
        <v>536</v>
      </c>
      <c r="L119" s="300"/>
      <c r="M119" s="199"/>
    </row>
    <row r="120" spans="1:13" ht="12.75">
      <c r="A120" s="129" t="s">
        <v>869</v>
      </c>
      <c r="B120" s="130"/>
      <c r="C120" s="131">
        <v>2566</v>
      </c>
      <c r="D120" s="131"/>
      <c r="E120" s="131"/>
      <c r="F120" s="131"/>
      <c r="G120" s="130"/>
      <c r="H120" s="130"/>
      <c r="I120" s="131"/>
      <c r="J120" s="131">
        <v>2566</v>
      </c>
      <c r="K120" s="381" t="s">
        <v>536</v>
      </c>
      <c r="L120" s="300"/>
      <c r="M120" s="199"/>
    </row>
    <row r="121" spans="1:13" ht="12.75">
      <c r="A121" s="129" t="s">
        <v>994</v>
      </c>
      <c r="B121" s="130"/>
      <c r="C121" s="131">
        <v>3700</v>
      </c>
      <c r="D121" s="131"/>
      <c r="E121" s="131"/>
      <c r="F121" s="131"/>
      <c r="G121" s="130"/>
      <c r="H121" s="130"/>
      <c r="I121" s="131"/>
      <c r="J121" s="131">
        <v>3700</v>
      </c>
      <c r="K121" s="381" t="s">
        <v>536</v>
      </c>
      <c r="L121" s="300"/>
      <c r="M121" s="199"/>
    </row>
    <row r="122" spans="1:13" ht="12.75">
      <c r="A122" s="129" t="s">
        <v>537</v>
      </c>
      <c r="B122" s="130"/>
      <c r="C122" s="131">
        <v>2363</v>
      </c>
      <c r="D122" s="131">
        <v>427</v>
      </c>
      <c r="E122" s="131"/>
      <c r="F122" s="131">
        <v>427</v>
      </c>
      <c r="G122" s="130" t="s">
        <v>18</v>
      </c>
      <c r="H122" s="130" t="s">
        <v>852</v>
      </c>
      <c r="I122" s="131">
        <v>427</v>
      </c>
      <c r="J122" s="131">
        <v>1936</v>
      </c>
      <c r="K122" s="381" t="s">
        <v>538</v>
      </c>
      <c r="L122" s="300"/>
      <c r="M122" s="199"/>
    </row>
    <row r="123" spans="1:13" ht="12.75">
      <c r="A123" s="133" t="s">
        <v>539</v>
      </c>
      <c r="B123" s="134"/>
      <c r="C123" s="134"/>
      <c r="D123" s="179"/>
      <c r="E123" s="134"/>
      <c r="F123" s="134"/>
      <c r="G123" s="134" t="s">
        <v>19</v>
      </c>
      <c r="H123" s="130" t="s">
        <v>870</v>
      </c>
      <c r="I123" s="131">
        <v>11691</v>
      </c>
      <c r="J123" s="134"/>
      <c r="K123" s="384" t="s">
        <v>538</v>
      </c>
      <c r="L123" s="300"/>
      <c r="M123" s="455" t="s">
        <v>901</v>
      </c>
    </row>
    <row r="124" spans="1:14" ht="12.75">
      <c r="A124" s="205"/>
      <c r="B124" s="201"/>
      <c r="C124" s="134"/>
      <c r="D124" s="179"/>
      <c r="E124" s="134"/>
      <c r="F124" s="134"/>
      <c r="G124" s="134" t="s">
        <v>18</v>
      </c>
      <c r="H124" s="495" t="s">
        <v>982</v>
      </c>
      <c r="I124" s="131">
        <v>6129</v>
      </c>
      <c r="J124" s="201"/>
      <c r="K124" s="378"/>
      <c r="L124" s="300"/>
      <c r="M124" s="389"/>
      <c r="N124" s="48"/>
    </row>
    <row r="125" spans="1:13" ht="12.75">
      <c r="A125" s="205"/>
      <c r="B125" s="201"/>
      <c r="C125" s="201"/>
      <c r="D125" s="206"/>
      <c r="E125" s="201"/>
      <c r="F125" s="201"/>
      <c r="G125" s="201"/>
      <c r="H125" s="130" t="s">
        <v>870</v>
      </c>
      <c r="I125" s="131">
        <v>6840</v>
      </c>
      <c r="J125" s="201"/>
      <c r="K125" s="378"/>
      <c r="L125" s="300"/>
      <c r="M125" s="389"/>
    </row>
    <row r="126" spans="1:13" ht="3" customHeight="1">
      <c r="A126" s="138"/>
      <c r="B126" s="139"/>
      <c r="C126" s="139"/>
      <c r="D126" s="139"/>
      <c r="E126" s="139"/>
      <c r="F126" s="139"/>
      <c r="G126" s="139"/>
      <c r="H126" s="139"/>
      <c r="I126" s="139"/>
      <c r="J126" s="139"/>
      <c r="K126" s="139"/>
      <c r="L126" s="300"/>
      <c r="M126" s="140"/>
    </row>
    <row r="127" spans="1:14" ht="12.75">
      <c r="A127" s="178" t="s">
        <v>434</v>
      </c>
      <c r="B127" s="118"/>
      <c r="C127" s="120">
        <v>24952</v>
      </c>
      <c r="D127" s="120"/>
      <c r="E127" s="120">
        <v>24660</v>
      </c>
      <c r="F127" s="120">
        <v>24660</v>
      </c>
      <c r="G127" s="120"/>
      <c r="H127" s="120"/>
      <c r="I127" s="120">
        <f>SUM(I123:I125)</f>
        <v>24660</v>
      </c>
      <c r="J127" s="120">
        <v>292</v>
      </c>
      <c r="K127" s="376"/>
      <c r="L127" s="369"/>
      <c r="M127" s="388"/>
      <c r="N127" s="48"/>
    </row>
    <row r="128" spans="1:13" ht="12.75">
      <c r="A128" s="129" t="s">
        <v>540</v>
      </c>
      <c r="B128" s="130"/>
      <c r="C128" s="131">
        <v>2492</v>
      </c>
      <c r="D128" s="131"/>
      <c r="E128" s="131"/>
      <c r="F128" s="131"/>
      <c r="G128" s="130"/>
      <c r="H128" s="130"/>
      <c r="I128" s="131"/>
      <c r="J128" s="131">
        <v>2492</v>
      </c>
      <c r="K128" s="381" t="s">
        <v>543</v>
      </c>
      <c r="L128" s="34"/>
      <c r="M128" s="199"/>
    </row>
    <row r="129" spans="1:13" ht="12.75">
      <c r="A129" s="129" t="s">
        <v>541</v>
      </c>
      <c r="B129" s="130"/>
      <c r="C129" s="131">
        <v>1861</v>
      </c>
      <c r="D129" s="135"/>
      <c r="E129" s="130"/>
      <c r="F129" s="130"/>
      <c r="G129" s="130"/>
      <c r="H129" s="130"/>
      <c r="I129" s="131"/>
      <c r="J129" s="131">
        <v>1861</v>
      </c>
      <c r="K129" s="381" t="s">
        <v>543</v>
      </c>
      <c r="L129" s="34"/>
      <c r="M129" s="199"/>
    </row>
    <row r="130" spans="1:14" ht="12.75">
      <c r="A130" s="129" t="s">
        <v>542</v>
      </c>
      <c r="B130" s="130"/>
      <c r="C130" s="131">
        <v>7640</v>
      </c>
      <c r="D130" s="131">
        <v>554</v>
      </c>
      <c r="E130" s="131"/>
      <c r="F130" s="131">
        <v>554</v>
      </c>
      <c r="G130" s="130" t="s">
        <v>18</v>
      </c>
      <c r="H130" s="130" t="s">
        <v>861</v>
      </c>
      <c r="I130" s="131">
        <v>554</v>
      </c>
      <c r="J130" s="131">
        <v>7086</v>
      </c>
      <c r="K130" s="381" t="s">
        <v>543</v>
      </c>
      <c r="L130" s="300"/>
      <c r="M130" s="454" t="s">
        <v>901</v>
      </c>
      <c r="N130" s="48"/>
    </row>
    <row r="131" spans="1:13" ht="13.5" thickBot="1">
      <c r="A131" s="428" t="s">
        <v>488</v>
      </c>
      <c r="B131" s="429"/>
      <c r="C131" s="186">
        <v>4006</v>
      </c>
      <c r="D131" s="186"/>
      <c r="E131" s="186">
        <v>4006</v>
      </c>
      <c r="F131" s="186">
        <v>4006</v>
      </c>
      <c r="G131" s="185" t="s">
        <v>18</v>
      </c>
      <c r="H131" s="185" t="s">
        <v>861</v>
      </c>
      <c r="I131" s="186">
        <v>4006</v>
      </c>
      <c r="J131" s="186"/>
      <c r="K131" s="430" t="s">
        <v>543</v>
      </c>
      <c r="L131" s="303"/>
      <c r="M131" s="431" t="s">
        <v>901</v>
      </c>
    </row>
    <row r="132" spans="1:13" ht="3" customHeight="1" thickBot="1">
      <c r="A132" s="416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427"/>
      <c r="M132" s="364"/>
    </row>
    <row r="133" spans="1:14" ht="13.5" thickBot="1">
      <c r="A133" s="418" t="s">
        <v>975</v>
      </c>
      <c r="B133" s="419"/>
      <c r="C133" s="420">
        <f>SUM(C101:C131)</f>
        <v>115870</v>
      </c>
      <c r="D133" s="420">
        <f>SUM(D98:D131)</f>
        <v>7955</v>
      </c>
      <c r="E133" s="420">
        <f>SUM(E97:E131)</f>
        <v>78445</v>
      </c>
      <c r="F133" s="420">
        <f>SUM(F101:F131)</f>
        <v>86400</v>
      </c>
      <c r="G133" s="420"/>
      <c r="H133" s="420"/>
      <c r="I133" s="420">
        <f>I131+I130+I127+I122+I119+I116+I110+I106+I101</f>
        <v>86400</v>
      </c>
      <c r="J133" s="420">
        <f>SUM(J101:J130)</f>
        <v>29470</v>
      </c>
      <c r="K133" s="424"/>
      <c r="L133" s="425" t="s">
        <v>900</v>
      </c>
      <c r="M133" s="426"/>
      <c r="N133" s="48"/>
    </row>
    <row r="134" spans="1:13" ht="13.5" thickBot="1">
      <c r="A134" s="252" t="s">
        <v>544</v>
      </c>
      <c r="B134" s="253"/>
      <c r="C134" s="253"/>
      <c r="D134" s="253"/>
      <c r="E134" s="253"/>
      <c r="F134" s="253"/>
      <c r="G134" s="253"/>
      <c r="H134" s="253"/>
      <c r="I134" s="253"/>
      <c r="J134" s="253"/>
      <c r="K134" s="253"/>
      <c r="L134" s="412"/>
      <c r="M134" s="254"/>
    </row>
    <row r="135" spans="1:13" ht="12.75">
      <c r="A135" s="136" t="s">
        <v>545</v>
      </c>
      <c r="B135" s="137"/>
      <c r="C135" s="188">
        <v>2848</v>
      </c>
      <c r="D135" s="188"/>
      <c r="E135" s="188"/>
      <c r="F135" s="188"/>
      <c r="G135" s="137"/>
      <c r="H135" s="137"/>
      <c r="I135" s="188"/>
      <c r="J135" s="188">
        <v>2848</v>
      </c>
      <c r="K135" s="380" t="s">
        <v>523</v>
      </c>
      <c r="L135" s="403"/>
      <c r="M135" s="391"/>
    </row>
    <row r="136" spans="1:13" ht="13.5" thickBot="1">
      <c r="A136" s="428" t="s">
        <v>546</v>
      </c>
      <c r="B136" s="429"/>
      <c r="C136" s="186">
        <v>13315</v>
      </c>
      <c r="D136" s="186"/>
      <c r="E136" s="186">
        <v>13315</v>
      </c>
      <c r="F136" s="186">
        <v>13315</v>
      </c>
      <c r="G136" s="185" t="s">
        <v>19</v>
      </c>
      <c r="H136" s="496" t="s">
        <v>973</v>
      </c>
      <c r="I136" s="186">
        <v>13315</v>
      </c>
      <c r="J136" s="186"/>
      <c r="K136" s="430" t="s">
        <v>523</v>
      </c>
      <c r="L136" s="423"/>
      <c r="M136" s="431"/>
    </row>
    <row r="137" spans="1:13" ht="3" customHeight="1" thickBot="1">
      <c r="A137" s="416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393"/>
      <c r="M137" s="364"/>
    </row>
    <row r="138" spans="1:14" ht="13.5" thickBot="1">
      <c r="A138" s="418" t="s">
        <v>547</v>
      </c>
      <c r="B138" s="419"/>
      <c r="C138" s="420">
        <f>SUM(C135:C137)</f>
        <v>16163</v>
      </c>
      <c r="D138" s="420"/>
      <c r="E138" s="420">
        <f>SUM(E135:E136)</f>
        <v>13315</v>
      </c>
      <c r="F138" s="420">
        <f>SUM(F135:F136)</f>
        <v>13315</v>
      </c>
      <c r="G138" s="420"/>
      <c r="H138" s="420"/>
      <c r="I138" s="420">
        <f>SUM(I135:I136)</f>
        <v>13315</v>
      </c>
      <c r="J138" s="420">
        <f>SUM(J135:J137)</f>
        <v>2848</v>
      </c>
      <c r="K138" s="424"/>
      <c r="L138" s="432"/>
      <c r="M138" s="426"/>
      <c r="N138" s="48"/>
    </row>
    <row r="139" ht="12.75">
      <c r="L139" s="360"/>
    </row>
    <row r="140" spans="1:13" ht="12.75">
      <c r="A140" s="102" t="s">
        <v>750</v>
      </c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395"/>
      <c r="M140" s="103"/>
    </row>
    <row r="141" spans="1:13" ht="13.5" thickBot="1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4" t="s">
        <v>354</v>
      </c>
      <c r="L141" s="408"/>
      <c r="M141" s="104" t="s">
        <v>902</v>
      </c>
    </row>
    <row r="142" spans="1:13" ht="13.5" thickBot="1">
      <c r="A142" s="105" t="s">
        <v>355</v>
      </c>
      <c r="B142" s="105" t="s">
        <v>356</v>
      </c>
      <c r="C142" s="105" t="s">
        <v>357</v>
      </c>
      <c r="D142" s="527" t="s">
        <v>358</v>
      </c>
      <c r="E142" s="528"/>
      <c r="F142" s="529"/>
      <c r="G142" s="105" t="s">
        <v>359</v>
      </c>
      <c r="H142" s="105" t="s">
        <v>360</v>
      </c>
      <c r="I142" s="105" t="s">
        <v>361</v>
      </c>
      <c r="J142" s="105" t="s">
        <v>362</v>
      </c>
      <c r="K142" s="371" t="s">
        <v>363</v>
      </c>
      <c r="L142" s="396" t="s">
        <v>843</v>
      </c>
      <c r="M142" s="385" t="s">
        <v>364</v>
      </c>
    </row>
    <row r="143" spans="1:13" ht="13.5" thickBot="1">
      <c r="A143" s="106" t="s">
        <v>365</v>
      </c>
      <c r="B143" s="106" t="s">
        <v>366</v>
      </c>
      <c r="C143" s="106" t="s">
        <v>367</v>
      </c>
      <c r="D143" s="107" t="s">
        <v>368</v>
      </c>
      <c r="E143" s="107" t="s">
        <v>369</v>
      </c>
      <c r="F143" s="107" t="s">
        <v>370</v>
      </c>
      <c r="G143" s="106" t="s">
        <v>371</v>
      </c>
      <c r="H143" s="106" t="s">
        <v>16</v>
      </c>
      <c r="I143" s="106" t="s">
        <v>372</v>
      </c>
      <c r="J143" s="106" t="s">
        <v>373</v>
      </c>
      <c r="K143" s="372" t="s">
        <v>374</v>
      </c>
      <c r="L143" s="410" t="s">
        <v>844</v>
      </c>
      <c r="M143" s="386"/>
    </row>
    <row r="144" spans="1:13" ht="3" customHeight="1" thickBot="1">
      <c r="A144" s="108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47"/>
      <c r="M144" s="110"/>
    </row>
    <row r="145" spans="1:13" ht="13.5" thickBot="1">
      <c r="A145" s="252" t="s">
        <v>549</v>
      </c>
      <c r="B145" s="253"/>
      <c r="C145" s="253"/>
      <c r="D145" s="253"/>
      <c r="E145" s="253"/>
      <c r="F145" s="253"/>
      <c r="G145" s="253"/>
      <c r="H145" s="253"/>
      <c r="I145" s="253"/>
      <c r="J145" s="253"/>
      <c r="K145" s="253"/>
      <c r="L145" s="266"/>
      <c r="M145" s="254"/>
    </row>
    <row r="146" spans="1:13" ht="12.75">
      <c r="A146" s="136" t="s">
        <v>550</v>
      </c>
      <c r="B146" s="137"/>
      <c r="C146" s="188">
        <v>631</v>
      </c>
      <c r="D146" s="188"/>
      <c r="E146" s="188">
        <v>631</v>
      </c>
      <c r="F146" s="188">
        <v>631</v>
      </c>
      <c r="G146" s="137" t="s">
        <v>18</v>
      </c>
      <c r="H146" s="137" t="s">
        <v>847</v>
      </c>
      <c r="I146" s="188">
        <v>631</v>
      </c>
      <c r="J146" s="188"/>
      <c r="K146" s="380" t="s">
        <v>523</v>
      </c>
      <c r="L146" s="403" t="s">
        <v>883</v>
      </c>
      <c r="M146" s="391"/>
    </row>
    <row r="147" spans="1:14" ht="12.75">
      <c r="A147" s="133" t="s">
        <v>551</v>
      </c>
      <c r="B147" s="134"/>
      <c r="C147" s="180"/>
      <c r="D147" s="180"/>
      <c r="E147" s="180"/>
      <c r="F147" s="180"/>
      <c r="G147" s="130" t="s">
        <v>18</v>
      </c>
      <c r="H147" s="495" t="s">
        <v>973</v>
      </c>
      <c r="I147" s="131">
        <v>1086</v>
      </c>
      <c r="J147" s="131"/>
      <c r="K147" s="381" t="s">
        <v>523</v>
      </c>
      <c r="L147" s="34"/>
      <c r="M147" s="199"/>
      <c r="N147" s="48"/>
    </row>
    <row r="148" spans="1:14" ht="12.75">
      <c r="A148" s="136"/>
      <c r="B148" s="137"/>
      <c r="C148" s="188"/>
      <c r="D148" s="188"/>
      <c r="E148" s="188"/>
      <c r="F148" s="188"/>
      <c r="G148" s="130"/>
      <c r="H148" s="130" t="s">
        <v>871</v>
      </c>
      <c r="I148" s="180">
        <v>314</v>
      </c>
      <c r="J148" s="180"/>
      <c r="K148" s="384"/>
      <c r="L148" s="34"/>
      <c r="M148" s="366"/>
      <c r="N148" s="48"/>
    </row>
    <row r="149" spans="1:14" ht="3" customHeight="1">
      <c r="A149" s="133"/>
      <c r="B149" s="134"/>
      <c r="C149" s="180"/>
      <c r="D149" s="180"/>
      <c r="E149" s="180"/>
      <c r="F149" s="180"/>
      <c r="G149" s="130"/>
      <c r="H149" s="130"/>
      <c r="I149" s="180"/>
      <c r="J149" s="180"/>
      <c r="K149" s="384"/>
      <c r="L149" s="34"/>
      <c r="M149" s="366"/>
      <c r="N149" s="48"/>
    </row>
    <row r="150" spans="1:14" ht="12.75">
      <c r="A150" s="581" t="s">
        <v>181</v>
      </c>
      <c r="B150" s="582"/>
      <c r="C150" s="180">
        <v>1531</v>
      </c>
      <c r="D150" s="180"/>
      <c r="E150" s="180">
        <v>1400</v>
      </c>
      <c r="F150" s="180">
        <v>1400</v>
      </c>
      <c r="G150" s="130"/>
      <c r="H150" s="130"/>
      <c r="I150" s="180">
        <f>SUM(I147:I148)</f>
        <v>1400</v>
      </c>
      <c r="J150" s="180">
        <v>131</v>
      </c>
      <c r="K150" s="384"/>
      <c r="L150" s="34"/>
      <c r="M150" s="366"/>
      <c r="N150" s="48"/>
    </row>
    <row r="151" spans="1:14" ht="12.75">
      <c r="A151" s="486" t="s">
        <v>552</v>
      </c>
      <c r="B151" s="485"/>
      <c r="C151" s="131"/>
      <c r="D151" s="131"/>
      <c r="E151" s="131"/>
      <c r="F151" s="131"/>
      <c r="G151" s="487" t="s">
        <v>18</v>
      </c>
      <c r="H151" s="487" t="s">
        <v>849</v>
      </c>
      <c r="I151" s="131">
        <v>13708</v>
      </c>
      <c r="J151" s="131"/>
      <c r="K151" s="487" t="s">
        <v>523</v>
      </c>
      <c r="L151" s="34"/>
      <c r="M151" s="132"/>
      <c r="N151" s="48"/>
    </row>
    <row r="152" spans="1:14" ht="12.75">
      <c r="A152" s="415"/>
      <c r="B152" s="485"/>
      <c r="C152" s="131"/>
      <c r="D152" s="131"/>
      <c r="E152" s="131"/>
      <c r="F152" s="131"/>
      <c r="G152" s="130"/>
      <c r="H152" s="487" t="s">
        <v>851</v>
      </c>
      <c r="I152" s="131">
        <v>3625</v>
      </c>
      <c r="J152" s="131"/>
      <c r="K152" s="130"/>
      <c r="L152" s="34"/>
      <c r="M152" s="132"/>
      <c r="N152" s="48"/>
    </row>
    <row r="153" spans="1:14" ht="12.75">
      <c r="A153" s="415"/>
      <c r="B153" s="485"/>
      <c r="C153" s="131"/>
      <c r="D153" s="131"/>
      <c r="E153" s="131"/>
      <c r="F153" s="131"/>
      <c r="G153" s="487" t="s">
        <v>19</v>
      </c>
      <c r="H153" s="487" t="s">
        <v>849</v>
      </c>
      <c r="I153" s="131">
        <v>764</v>
      </c>
      <c r="J153" s="131"/>
      <c r="K153" s="130"/>
      <c r="L153" s="34"/>
      <c r="M153" s="132"/>
      <c r="N153" s="48"/>
    </row>
    <row r="154" spans="1:14" ht="12.75">
      <c r="A154" s="415"/>
      <c r="B154" s="485"/>
      <c r="C154" s="131"/>
      <c r="D154" s="131"/>
      <c r="E154" s="131"/>
      <c r="F154" s="131"/>
      <c r="G154" s="130"/>
      <c r="H154" s="487" t="s">
        <v>851</v>
      </c>
      <c r="I154" s="131">
        <v>3074</v>
      </c>
      <c r="J154" s="131"/>
      <c r="K154" s="130"/>
      <c r="L154" s="34"/>
      <c r="M154" s="132"/>
      <c r="N154" s="48"/>
    </row>
    <row r="155" spans="1:14" ht="3" customHeight="1">
      <c r="A155" s="488"/>
      <c r="B155" s="489"/>
      <c r="C155" s="180"/>
      <c r="D155" s="180"/>
      <c r="E155" s="180"/>
      <c r="F155" s="180"/>
      <c r="G155" s="130"/>
      <c r="H155" s="487"/>
      <c r="I155" s="180"/>
      <c r="J155" s="180"/>
      <c r="K155" s="384"/>
      <c r="L155" s="34"/>
      <c r="M155" s="366"/>
      <c r="N155" s="48"/>
    </row>
    <row r="156" spans="1:14" ht="12.75">
      <c r="A156" s="490" t="s">
        <v>970</v>
      </c>
      <c r="B156" s="489"/>
      <c r="C156" s="180">
        <f>I156+J156</f>
        <v>23589</v>
      </c>
      <c r="D156" s="180"/>
      <c r="E156" s="180">
        <v>21171</v>
      </c>
      <c r="F156" s="180">
        <v>21171</v>
      </c>
      <c r="G156" s="130"/>
      <c r="H156" s="487"/>
      <c r="I156" s="180">
        <f>SUM(I151:I155)</f>
        <v>21171</v>
      </c>
      <c r="J156" s="180">
        <v>2418</v>
      </c>
      <c r="K156" s="384"/>
      <c r="L156" s="34"/>
      <c r="M156" s="366"/>
      <c r="N156" s="48"/>
    </row>
    <row r="157" spans="1:14" ht="12.75">
      <c r="A157" s="133" t="s">
        <v>872</v>
      </c>
      <c r="B157" s="134"/>
      <c r="C157" s="134"/>
      <c r="D157" s="179"/>
      <c r="E157" s="134"/>
      <c r="F157" s="134"/>
      <c r="G157" s="130" t="s">
        <v>19</v>
      </c>
      <c r="H157" s="130" t="s">
        <v>847</v>
      </c>
      <c r="I157" s="180">
        <v>1022</v>
      </c>
      <c r="J157" s="134"/>
      <c r="K157" s="384" t="s">
        <v>523</v>
      </c>
      <c r="L157" s="368"/>
      <c r="M157" s="366"/>
      <c r="N157" s="48"/>
    </row>
    <row r="158" spans="1:13" ht="12.75">
      <c r="A158" s="116"/>
      <c r="B158" s="117"/>
      <c r="C158" s="118"/>
      <c r="D158" s="118"/>
      <c r="E158" s="118"/>
      <c r="F158" s="118"/>
      <c r="G158" s="130"/>
      <c r="H158" s="130" t="s">
        <v>861</v>
      </c>
      <c r="I158" s="120">
        <v>86</v>
      </c>
      <c r="J158" s="117"/>
      <c r="K158" s="374"/>
      <c r="L158" s="300"/>
      <c r="M158" s="364"/>
    </row>
    <row r="159" spans="1:13" ht="3" customHeight="1">
      <c r="A159" s="124"/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300"/>
      <c r="M159" s="126"/>
    </row>
    <row r="160" spans="1:14" ht="12.75">
      <c r="A160" s="178" t="s">
        <v>779</v>
      </c>
      <c r="B160" s="118"/>
      <c r="C160" s="120">
        <v>1285</v>
      </c>
      <c r="D160" s="120"/>
      <c r="E160" s="120">
        <v>1108</v>
      </c>
      <c r="F160" s="120">
        <v>1108</v>
      </c>
      <c r="G160" s="120"/>
      <c r="H160" s="120"/>
      <c r="I160" s="120">
        <f>SUM(I157:I159)</f>
        <v>1108</v>
      </c>
      <c r="J160" s="120">
        <v>177</v>
      </c>
      <c r="K160" s="376"/>
      <c r="L160" s="300"/>
      <c r="M160" s="388"/>
      <c r="N160" s="48"/>
    </row>
    <row r="161" spans="1:14" ht="12.75">
      <c r="A161" s="178" t="s">
        <v>971</v>
      </c>
      <c r="B161" s="177"/>
      <c r="C161" s="176"/>
      <c r="D161" s="176"/>
      <c r="E161" s="176"/>
      <c r="F161" s="176"/>
      <c r="G161" s="176" t="s">
        <v>18</v>
      </c>
      <c r="H161" s="176" t="s">
        <v>972</v>
      </c>
      <c r="I161" s="176">
        <v>3058</v>
      </c>
      <c r="J161" s="176"/>
      <c r="K161" s="377" t="s">
        <v>523</v>
      </c>
      <c r="L161" s="491"/>
      <c r="M161" s="365"/>
      <c r="N161" s="48"/>
    </row>
    <row r="162" spans="1:14" ht="12.75">
      <c r="A162" s="178"/>
      <c r="B162" s="177"/>
      <c r="C162" s="176"/>
      <c r="D162" s="176"/>
      <c r="E162" s="176"/>
      <c r="F162" s="176"/>
      <c r="G162" s="176"/>
      <c r="H162" s="176" t="s">
        <v>973</v>
      </c>
      <c r="I162" s="176">
        <v>4363</v>
      </c>
      <c r="J162" s="176"/>
      <c r="K162" s="377"/>
      <c r="L162" s="491"/>
      <c r="M162" s="365"/>
      <c r="N162" s="48"/>
    </row>
    <row r="163" spans="1:14" ht="3" customHeight="1">
      <c r="A163" s="178"/>
      <c r="B163" s="177"/>
      <c r="C163" s="176"/>
      <c r="D163" s="176"/>
      <c r="E163" s="176"/>
      <c r="F163" s="176"/>
      <c r="G163" s="176"/>
      <c r="H163" s="176"/>
      <c r="I163" s="176"/>
      <c r="J163" s="176"/>
      <c r="K163" s="377"/>
      <c r="L163" s="491"/>
      <c r="M163" s="365"/>
      <c r="N163" s="48"/>
    </row>
    <row r="164" spans="1:14" ht="12.75">
      <c r="A164" s="178" t="s">
        <v>965</v>
      </c>
      <c r="B164" s="177"/>
      <c r="C164" s="176">
        <v>7421</v>
      </c>
      <c r="D164" s="176"/>
      <c r="E164" s="176">
        <v>7421</v>
      </c>
      <c r="F164" s="176">
        <v>7421</v>
      </c>
      <c r="G164" s="176"/>
      <c r="H164" s="176"/>
      <c r="I164" s="176">
        <f>I161+I162</f>
        <v>7421</v>
      </c>
      <c r="J164" s="176"/>
      <c r="K164" s="377"/>
      <c r="L164" s="491"/>
      <c r="M164" s="365"/>
      <c r="N164" s="48"/>
    </row>
    <row r="165" spans="1:13" ht="13.5" thickBot="1">
      <c r="A165" s="428" t="s">
        <v>553</v>
      </c>
      <c r="B165" s="185"/>
      <c r="C165" s="433">
        <v>4154</v>
      </c>
      <c r="D165" s="433"/>
      <c r="E165" s="433">
        <v>4154</v>
      </c>
      <c r="F165" s="433">
        <v>4154</v>
      </c>
      <c r="G165" s="185" t="s">
        <v>18</v>
      </c>
      <c r="H165" s="492" t="s">
        <v>868</v>
      </c>
      <c r="I165" s="433">
        <v>4154</v>
      </c>
      <c r="J165" s="433"/>
      <c r="K165" s="434" t="s">
        <v>536</v>
      </c>
      <c r="L165" s="303"/>
      <c r="M165" s="435"/>
    </row>
    <row r="166" spans="1:13" ht="3" customHeight="1" thickBot="1">
      <c r="A166" s="223"/>
      <c r="B166" s="224"/>
      <c r="C166" s="224"/>
      <c r="D166" s="224"/>
      <c r="E166" s="224"/>
      <c r="F166" s="224"/>
      <c r="G166" s="224"/>
      <c r="H166" s="224"/>
      <c r="I166" s="224"/>
      <c r="J166" s="224"/>
      <c r="K166" s="224"/>
      <c r="L166" s="411"/>
      <c r="M166" s="225"/>
    </row>
    <row r="167" spans="1:14" ht="13.5" thickBot="1">
      <c r="A167" s="418" t="s">
        <v>989</v>
      </c>
      <c r="B167" s="419"/>
      <c r="C167" s="420">
        <f>SUM(C146:C165)</f>
        <v>38611</v>
      </c>
      <c r="D167" s="420"/>
      <c r="E167" s="420">
        <f>SUM(E146:E165)</f>
        <v>35885</v>
      </c>
      <c r="F167" s="420">
        <f>SUM(F146:F165)</f>
        <v>35885</v>
      </c>
      <c r="G167" s="420"/>
      <c r="H167" s="420"/>
      <c r="I167" s="420">
        <f>I146+I150+I156+I160+I164+I165</f>
        <v>35885</v>
      </c>
      <c r="J167" s="420">
        <f>SUM(J150:J160)</f>
        <v>2726</v>
      </c>
      <c r="K167" s="424"/>
      <c r="L167" s="425" t="s">
        <v>883</v>
      </c>
      <c r="M167" s="426"/>
      <c r="N167" s="48"/>
    </row>
    <row r="168" spans="1:13" ht="13.5" thickBot="1">
      <c r="A168" s="252" t="s">
        <v>554</v>
      </c>
      <c r="B168" s="253"/>
      <c r="C168" s="253"/>
      <c r="D168" s="253"/>
      <c r="E168" s="253"/>
      <c r="F168" s="253"/>
      <c r="G168" s="253"/>
      <c r="H168" s="253"/>
      <c r="I168" s="253"/>
      <c r="J168" s="253"/>
      <c r="K168" s="253"/>
      <c r="L168" s="266"/>
      <c r="M168" s="254"/>
    </row>
    <row r="169" spans="1:13" ht="12.75">
      <c r="A169" s="205" t="s">
        <v>555</v>
      </c>
      <c r="B169" s="113"/>
      <c r="C169" s="115"/>
      <c r="D169" s="115"/>
      <c r="E169" s="115"/>
      <c r="F169" s="115"/>
      <c r="G169" s="201" t="s">
        <v>18</v>
      </c>
      <c r="H169" s="137" t="s">
        <v>855</v>
      </c>
      <c r="I169" s="188">
        <v>81</v>
      </c>
      <c r="J169" s="188"/>
      <c r="K169" s="378" t="s">
        <v>523</v>
      </c>
      <c r="L169" s="422"/>
      <c r="M169" s="391"/>
    </row>
    <row r="170" spans="1:13" ht="12.75">
      <c r="A170" s="136"/>
      <c r="B170" s="137"/>
      <c r="C170" s="188"/>
      <c r="D170" s="188"/>
      <c r="E170" s="188"/>
      <c r="F170" s="188"/>
      <c r="G170" s="137"/>
      <c r="H170" s="137" t="s">
        <v>861</v>
      </c>
      <c r="I170" s="188">
        <v>2276</v>
      </c>
      <c r="J170" s="188"/>
      <c r="K170" s="137"/>
      <c r="L170" s="403"/>
      <c r="M170" s="391"/>
    </row>
    <row r="171" spans="1:13" ht="3" customHeight="1">
      <c r="A171" s="136"/>
      <c r="B171" s="137"/>
      <c r="C171" s="188"/>
      <c r="D171" s="188"/>
      <c r="E171" s="188"/>
      <c r="F171" s="188"/>
      <c r="G171" s="137"/>
      <c r="H171" s="137"/>
      <c r="I171" s="188"/>
      <c r="J171" s="188"/>
      <c r="K171" s="380"/>
      <c r="L171" s="403"/>
      <c r="M171" s="391"/>
    </row>
    <row r="172" spans="1:13" ht="12.75">
      <c r="A172" s="413" t="s">
        <v>873</v>
      </c>
      <c r="B172" s="414"/>
      <c r="C172" s="188">
        <v>2357</v>
      </c>
      <c r="D172" s="188">
        <v>2357</v>
      </c>
      <c r="E172" s="188"/>
      <c r="F172" s="188">
        <v>2357</v>
      </c>
      <c r="G172" s="137"/>
      <c r="H172" s="137"/>
      <c r="I172" s="188">
        <f>SUM(I169:I171)</f>
        <v>2357</v>
      </c>
      <c r="J172" s="188"/>
      <c r="K172" s="380"/>
      <c r="L172" s="403" t="s">
        <v>884</v>
      </c>
      <c r="M172" s="391"/>
    </row>
    <row r="173" spans="1:14" ht="12.75">
      <c r="A173" s="129" t="s">
        <v>556</v>
      </c>
      <c r="B173" s="130"/>
      <c r="C173" s="131">
        <v>7677</v>
      </c>
      <c r="D173" s="216"/>
      <c r="E173" s="131">
        <v>7677</v>
      </c>
      <c r="F173" s="131">
        <v>7677</v>
      </c>
      <c r="G173" s="130" t="s">
        <v>18</v>
      </c>
      <c r="H173" s="130" t="s">
        <v>847</v>
      </c>
      <c r="I173" s="131">
        <v>7677</v>
      </c>
      <c r="J173" s="131"/>
      <c r="K173" s="381" t="s">
        <v>523</v>
      </c>
      <c r="L173" s="300" t="s">
        <v>885</v>
      </c>
      <c r="M173" s="199"/>
      <c r="N173" s="48"/>
    </row>
    <row r="174" spans="1:14" ht="12.75">
      <c r="A174" s="129" t="s">
        <v>557</v>
      </c>
      <c r="B174" s="130"/>
      <c r="C174" s="131">
        <v>3130</v>
      </c>
      <c r="D174" s="131"/>
      <c r="E174" s="131"/>
      <c r="F174" s="131"/>
      <c r="G174" s="130"/>
      <c r="H174" s="130"/>
      <c r="I174" s="131"/>
      <c r="J174" s="131">
        <v>3130</v>
      </c>
      <c r="K174" s="381" t="s">
        <v>523</v>
      </c>
      <c r="L174" s="34"/>
      <c r="M174" s="199"/>
      <c r="N174" s="48"/>
    </row>
    <row r="175" spans="1:14" ht="12.75">
      <c r="A175" s="133" t="s">
        <v>558</v>
      </c>
      <c r="B175" s="134"/>
      <c r="C175" s="134"/>
      <c r="D175" s="179"/>
      <c r="E175" s="134"/>
      <c r="F175" s="134"/>
      <c r="G175" s="130" t="s">
        <v>155</v>
      </c>
      <c r="H175" s="130" t="s">
        <v>847</v>
      </c>
      <c r="I175" s="180">
        <v>1566</v>
      </c>
      <c r="J175" s="134"/>
      <c r="K175" s="384" t="s">
        <v>523</v>
      </c>
      <c r="L175" s="368"/>
      <c r="M175" s="366"/>
      <c r="N175" s="48"/>
    </row>
    <row r="176" spans="1:13" ht="12.75">
      <c r="A176" s="116"/>
      <c r="B176" s="117"/>
      <c r="C176" s="118"/>
      <c r="D176" s="118"/>
      <c r="E176" s="118"/>
      <c r="F176" s="118"/>
      <c r="G176" s="130" t="s">
        <v>18</v>
      </c>
      <c r="H176" s="130" t="s">
        <v>847</v>
      </c>
      <c r="I176" s="120">
        <v>2244</v>
      </c>
      <c r="J176" s="117"/>
      <c r="K176" s="374"/>
      <c r="L176" s="300"/>
      <c r="M176" s="364"/>
    </row>
    <row r="177" spans="1:13" ht="3" customHeight="1">
      <c r="A177" s="124"/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300"/>
      <c r="M177" s="126"/>
    </row>
    <row r="178" spans="1:13" ht="12.75">
      <c r="A178" s="178" t="s">
        <v>200</v>
      </c>
      <c r="B178" s="118"/>
      <c r="C178" s="120">
        <v>14798</v>
      </c>
      <c r="D178" s="120">
        <v>3810</v>
      </c>
      <c r="E178" s="120"/>
      <c r="F178" s="120">
        <v>3810</v>
      </c>
      <c r="G178" s="120"/>
      <c r="H178" s="120"/>
      <c r="I178" s="120">
        <f>SUM(I175:I177)</f>
        <v>3810</v>
      </c>
      <c r="J178" s="120">
        <v>10988</v>
      </c>
      <c r="K178" s="376"/>
      <c r="L178" s="300"/>
      <c r="M178" s="388"/>
    </row>
    <row r="179" spans="1:13" ht="12.75">
      <c r="A179" s="129" t="s">
        <v>559</v>
      </c>
      <c r="B179" s="130"/>
      <c r="C179" s="131">
        <v>2175</v>
      </c>
      <c r="D179" s="131">
        <v>562</v>
      </c>
      <c r="E179" s="131"/>
      <c r="F179" s="131">
        <v>562</v>
      </c>
      <c r="G179" s="130" t="s">
        <v>18</v>
      </c>
      <c r="H179" s="130" t="s">
        <v>850</v>
      </c>
      <c r="I179" s="131">
        <v>562</v>
      </c>
      <c r="J179" s="131">
        <v>1613</v>
      </c>
      <c r="K179" s="381" t="s">
        <v>528</v>
      </c>
      <c r="L179" s="300"/>
      <c r="M179" s="199"/>
    </row>
    <row r="180" spans="1:14" ht="12.75">
      <c r="A180" s="129" t="s">
        <v>560</v>
      </c>
      <c r="B180" s="130"/>
      <c r="C180" s="131">
        <v>8365</v>
      </c>
      <c r="D180" s="131">
        <v>987</v>
      </c>
      <c r="E180" s="131">
        <v>3296</v>
      </c>
      <c r="F180" s="131">
        <f>SUM(D180:E180)</f>
        <v>4283</v>
      </c>
      <c r="G180" s="130" t="s">
        <v>18</v>
      </c>
      <c r="H180" s="130" t="s">
        <v>868</v>
      </c>
      <c r="I180" s="131">
        <v>4283</v>
      </c>
      <c r="J180" s="131">
        <v>4082</v>
      </c>
      <c r="K180" s="381" t="s">
        <v>536</v>
      </c>
      <c r="L180" s="300"/>
      <c r="M180" s="199"/>
      <c r="N180" s="48"/>
    </row>
    <row r="181" spans="1:13" ht="12.75">
      <c r="A181" s="133" t="s">
        <v>561</v>
      </c>
      <c r="B181" s="117"/>
      <c r="C181" s="118" t="s">
        <v>968</v>
      </c>
      <c r="D181" s="118" t="s">
        <v>966</v>
      </c>
      <c r="E181" s="118"/>
      <c r="F181" s="118" t="s">
        <v>966</v>
      </c>
      <c r="G181" s="130" t="s">
        <v>18</v>
      </c>
      <c r="H181" s="130" t="s">
        <v>868</v>
      </c>
      <c r="I181" s="120">
        <v>3725</v>
      </c>
      <c r="J181" s="117" t="s">
        <v>967</v>
      </c>
      <c r="K181" s="384" t="s">
        <v>536</v>
      </c>
      <c r="L181" s="300"/>
      <c r="M181" s="364"/>
    </row>
    <row r="182" spans="1:13" ht="12.75">
      <c r="A182" s="133" t="s">
        <v>562</v>
      </c>
      <c r="B182" s="134"/>
      <c r="C182" s="180">
        <v>6509</v>
      </c>
      <c r="D182" s="180"/>
      <c r="E182" s="180">
        <v>6509</v>
      </c>
      <c r="F182" s="180">
        <v>6509</v>
      </c>
      <c r="G182" s="134" t="s">
        <v>18</v>
      </c>
      <c r="H182" s="134" t="s">
        <v>868</v>
      </c>
      <c r="I182" s="180">
        <v>6509</v>
      </c>
      <c r="J182" s="180"/>
      <c r="K182" s="384" t="s">
        <v>536</v>
      </c>
      <c r="L182" s="491"/>
      <c r="M182" s="366"/>
    </row>
    <row r="183" spans="1:13" ht="12.75">
      <c r="A183" s="129" t="s">
        <v>874</v>
      </c>
      <c r="B183" s="130"/>
      <c r="C183" s="131"/>
      <c r="D183" s="131"/>
      <c r="E183" s="131"/>
      <c r="F183" s="131"/>
      <c r="G183" s="130" t="s">
        <v>18</v>
      </c>
      <c r="H183" s="495" t="s">
        <v>982</v>
      </c>
      <c r="I183" s="131">
        <v>4407</v>
      </c>
      <c r="J183" s="131"/>
      <c r="K183" s="381"/>
      <c r="L183" s="300" t="s">
        <v>905</v>
      </c>
      <c r="M183" s="199"/>
    </row>
    <row r="184" spans="1:13" ht="12.75">
      <c r="A184" s="129"/>
      <c r="B184" s="130"/>
      <c r="C184" s="131"/>
      <c r="D184" s="131"/>
      <c r="E184" s="131"/>
      <c r="F184" s="131"/>
      <c r="G184" s="130"/>
      <c r="H184" s="130" t="s">
        <v>868</v>
      </c>
      <c r="I184" s="131">
        <v>506</v>
      </c>
      <c r="J184" s="131"/>
      <c r="K184" s="381"/>
      <c r="L184" s="300"/>
      <c r="M184" s="199"/>
    </row>
    <row r="185" spans="1:13" ht="3" customHeight="1">
      <c r="A185" s="129"/>
      <c r="B185" s="130"/>
      <c r="C185" s="131"/>
      <c r="D185" s="131"/>
      <c r="E185" s="131"/>
      <c r="F185" s="131"/>
      <c r="G185" s="130"/>
      <c r="H185" s="130"/>
      <c r="I185" s="131"/>
      <c r="J185" s="131"/>
      <c r="K185" s="381"/>
      <c r="L185" s="300"/>
      <c r="M185" s="199"/>
    </row>
    <row r="186" spans="1:13" ht="13.5" thickBot="1">
      <c r="A186" s="493" t="s">
        <v>424</v>
      </c>
      <c r="B186" s="494"/>
      <c r="C186" s="433">
        <v>5261</v>
      </c>
      <c r="D186" s="433">
        <v>1076</v>
      </c>
      <c r="E186" s="433">
        <v>3837</v>
      </c>
      <c r="F186" s="433">
        <f>SUM(D186:E186)</f>
        <v>4913</v>
      </c>
      <c r="G186" s="185"/>
      <c r="H186" s="185"/>
      <c r="I186" s="433">
        <f>SUM(I183:I184)</f>
        <v>4913</v>
      </c>
      <c r="J186" s="433">
        <v>348</v>
      </c>
      <c r="K186" s="434"/>
      <c r="L186" s="303"/>
      <c r="M186" s="435"/>
    </row>
    <row r="187" spans="6:12" ht="12.75">
      <c r="F187" s="218"/>
      <c r="I187" s="48"/>
      <c r="L187" s="47"/>
    </row>
    <row r="188" spans="6:12" ht="12.75">
      <c r="F188" s="218"/>
      <c r="I188" s="48"/>
      <c r="L188" s="47"/>
    </row>
    <row r="189" spans="1:13" ht="12.75">
      <c r="A189" s="102" t="s">
        <v>750</v>
      </c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M189" s="103"/>
    </row>
    <row r="190" spans="1:13" ht="13.5" thickBot="1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4" t="s">
        <v>354</v>
      </c>
      <c r="M190" s="104" t="s">
        <v>903</v>
      </c>
    </row>
    <row r="191" spans="1:13" ht="13.5" thickBot="1">
      <c r="A191" s="105" t="s">
        <v>355</v>
      </c>
      <c r="B191" s="105" t="s">
        <v>356</v>
      </c>
      <c r="C191" s="105" t="s">
        <v>357</v>
      </c>
      <c r="D191" s="527" t="s">
        <v>358</v>
      </c>
      <c r="E191" s="528"/>
      <c r="F191" s="529"/>
      <c r="G191" s="105" t="s">
        <v>359</v>
      </c>
      <c r="H191" s="105" t="s">
        <v>360</v>
      </c>
      <c r="I191" s="105" t="s">
        <v>361</v>
      </c>
      <c r="J191" s="105" t="s">
        <v>362</v>
      </c>
      <c r="K191" s="105" t="s">
        <v>363</v>
      </c>
      <c r="L191" s="396" t="s">
        <v>843</v>
      </c>
      <c r="M191" s="105" t="s">
        <v>364</v>
      </c>
    </row>
    <row r="192" spans="1:13" ht="13.5" thickBot="1">
      <c r="A192" s="106" t="s">
        <v>365</v>
      </c>
      <c r="B192" s="106" t="s">
        <v>366</v>
      </c>
      <c r="C192" s="106" t="s">
        <v>367</v>
      </c>
      <c r="D192" s="107" t="s">
        <v>368</v>
      </c>
      <c r="E192" s="107" t="s">
        <v>369</v>
      </c>
      <c r="F192" s="107" t="s">
        <v>370</v>
      </c>
      <c r="G192" s="106" t="s">
        <v>371</v>
      </c>
      <c r="H192" s="106" t="s">
        <v>16</v>
      </c>
      <c r="I192" s="106" t="s">
        <v>372</v>
      </c>
      <c r="J192" s="106" t="s">
        <v>373</v>
      </c>
      <c r="K192" s="106" t="s">
        <v>374</v>
      </c>
      <c r="L192" s="410" t="s">
        <v>844</v>
      </c>
      <c r="M192" s="106"/>
    </row>
    <row r="193" spans="1:13" ht="3" customHeight="1" thickBot="1">
      <c r="A193" s="108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47"/>
      <c r="M193" s="110"/>
    </row>
    <row r="194" spans="1:13" ht="12.75" customHeight="1" thickBot="1">
      <c r="A194" s="252" t="s">
        <v>974</v>
      </c>
      <c r="B194" s="253"/>
      <c r="C194" s="253"/>
      <c r="D194" s="253"/>
      <c r="E194" s="253"/>
      <c r="F194" s="253"/>
      <c r="G194" s="253"/>
      <c r="H194" s="253"/>
      <c r="I194" s="253"/>
      <c r="J194" s="253"/>
      <c r="K194" s="253"/>
      <c r="L194" s="266"/>
      <c r="M194" s="254"/>
    </row>
    <row r="195" spans="1:13" ht="12.75">
      <c r="A195" s="129" t="s">
        <v>563</v>
      </c>
      <c r="B195" s="130"/>
      <c r="C195" s="131">
        <v>1094</v>
      </c>
      <c r="D195" s="131">
        <v>1094</v>
      </c>
      <c r="E195" s="131"/>
      <c r="F195" s="131">
        <v>1094</v>
      </c>
      <c r="G195" s="130" t="s">
        <v>18</v>
      </c>
      <c r="H195" s="130" t="s">
        <v>860</v>
      </c>
      <c r="I195" s="131">
        <v>1094</v>
      </c>
      <c r="J195" s="131"/>
      <c r="K195" s="381" t="s">
        <v>538</v>
      </c>
      <c r="L195" s="300"/>
      <c r="M195" s="199"/>
    </row>
    <row r="196" spans="1:13" ht="12.75">
      <c r="A196" s="129" t="s">
        <v>564</v>
      </c>
      <c r="B196" s="134"/>
      <c r="C196" s="180">
        <v>1145</v>
      </c>
      <c r="D196" s="217"/>
      <c r="E196" s="180"/>
      <c r="F196" s="180"/>
      <c r="G196" s="130"/>
      <c r="H196" s="130"/>
      <c r="I196" s="180"/>
      <c r="J196" s="180">
        <v>1145</v>
      </c>
      <c r="K196" s="384" t="s">
        <v>538</v>
      </c>
      <c r="L196" s="369"/>
      <c r="M196" s="366"/>
    </row>
    <row r="197" spans="1:13" ht="13.5" thickBot="1">
      <c r="A197" s="428" t="s">
        <v>565</v>
      </c>
      <c r="B197" s="185"/>
      <c r="C197" s="185" t="s">
        <v>877</v>
      </c>
      <c r="D197" s="185" t="s">
        <v>875</v>
      </c>
      <c r="E197" s="185"/>
      <c r="F197" s="185" t="s">
        <v>875</v>
      </c>
      <c r="G197" s="185" t="s">
        <v>155</v>
      </c>
      <c r="H197" s="185" t="s">
        <v>871</v>
      </c>
      <c r="I197" s="433">
        <v>1984</v>
      </c>
      <c r="J197" s="185" t="s">
        <v>876</v>
      </c>
      <c r="K197" s="434" t="s">
        <v>543</v>
      </c>
      <c r="L197" s="370"/>
      <c r="M197" s="435"/>
    </row>
    <row r="198" spans="1:13" ht="3" customHeight="1" thickBot="1">
      <c r="A198" s="436"/>
      <c r="B198" s="437"/>
      <c r="C198" s="437"/>
      <c r="D198" s="437"/>
      <c r="E198" s="437"/>
      <c r="F198" s="437"/>
      <c r="G198" s="437"/>
      <c r="H198" s="437"/>
      <c r="I198" s="438"/>
      <c r="J198" s="437"/>
      <c r="K198" s="439"/>
      <c r="L198" s="337"/>
      <c r="M198" s="440"/>
    </row>
    <row r="199" spans="1:14" ht="13.5" thickBot="1">
      <c r="A199" s="418" t="s">
        <v>567</v>
      </c>
      <c r="B199" s="419"/>
      <c r="C199" s="420">
        <f>SUM(I199:J199)</f>
        <v>64835</v>
      </c>
      <c r="D199" s="420">
        <f>D172+D178+D179+D180+D181+D186+D195+D197</f>
        <v>15595</v>
      </c>
      <c r="E199" s="420">
        <f>SUM(E172:E197)</f>
        <v>21319</v>
      </c>
      <c r="F199" s="420">
        <f>F172+F173+F178+F179+F180+F181+F182+F186+F195+F197</f>
        <v>36914</v>
      </c>
      <c r="G199" s="420"/>
      <c r="H199" s="420"/>
      <c r="I199" s="420">
        <f>I172+I173+I178+I179+I180+I181+I182+I186+I195+I197</f>
        <v>36914</v>
      </c>
      <c r="J199" s="420">
        <v>27921</v>
      </c>
      <c r="K199" s="424"/>
      <c r="L199" s="425" t="s">
        <v>887</v>
      </c>
      <c r="M199" s="426"/>
      <c r="N199" s="48"/>
    </row>
    <row r="200" spans="1:13" ht="13.5" thickBot="1">
      <c r="A200" s="252" t="s">
        <v>761</v>
      </c>
      <c r="B200" s="253"/>
      <c r="C200" s="253"/>
      <c r="D200" s="253"/>
      <c r="E200" s="253"/>
      <c r="F200" s="253"/>
      <c r="G200" s="253"/>
      <c r="H200" s="253"/>
      <c r="I200" s="253"/>
      <c r="J200" s="253"/>
      <c r="K200" s="253"/>
      <c r="L200" s="266"/>
      <c r="M200" s="254"/>
    </row>
    <row r="201" spans="1:13" ht="12.75">
      <c r="A201" s="136" t="s">
        <v>568</v>
      </c>
      <c r="B201" s="137"/>
      <c r="C201" s="188">
        <v>3638</v>
      </c>
      <c r="D201" s="188"/>
      <c r="E201" s="188">
        <v>3638</v>
      </c>
      <c r="F201" s="188">
        <v>3638</v>
      </c>
      <c r="G201" s="137" t="s">
        <v>19</v>
      </c>
      <c r="H201" s="497" t="s">
        <v>973</v>
      </c>
      <c r="I201" s="188">
        <v>3638</v>
      </c>
      <c r="J201" s="188"/>
      <c r="K201" s="137" t="s">
        <v>523</v>
      </c>
      <c r="L201" s="403"/>
      <c r="M201" s="417"/>
    </row>
    <row r="202" spans="1:13" ht="12.75">
      <c r="A202" s="129" t="s">
        <v>569</v>
      </c>
      <c r="B202" s="130"/>
      <c r="C202" s="131">
        <v>3350</v>
      </c>
      <c r="D202" s="216"/>
      <c r="E202" s="131">
        <v>3350</v>
      </c>
      <c r="F202" s="131">
        <v>3350</v>
      </c>
      <c r="G202" s="130" t="s">
        <v>18</v>
      </c>
      <c r="H202" s="495" t="s">
        <v>973</v>
      </c>
      <c r="I202" s="131">
        <v>3350</v>
      </c>
      <c r="J202" s="131"/>
      <c r="K202" s="130" t="s">
        <v>523</v>
      </c>
      <c r="L202" s="300"/>
      <c r="M202" s="132"/>
    </row>
    <row r="203" spans="1:14" ht="12.75">
      <c r="A203" s="133" t="s">
        <v>570</v>
      </c>
      <c r="B203" s="134"/>
      <c r="C203" s="134"/>
      <c r="D203" s="179"/>
      <c r="E203" s="134"/>
      <c r="F203" s="134"/>
      <c r="G203" s="134" t="s">
        <v>19</v>
      </c>
      <c r="H203" s="130" t="s">
        <v>847</v>
      </c>
      <c r="I203" s="180">
        <v>9787</v>
      </c>
      <c r="J203" s="134"/>
      <c r="K203" s="134" t="s">
        <v>523</v>
      </c>
      <c r="L203" s="34"/>
      <c r="M203" s="453" t="s">
        <v>901</v>
      </c>
      <c r="N203" s="48"/>
    </row>
    <row r="204" spans="1:13" ht="12.75">
      <c r="A204" s="205"/>
      <c r="B204" s="201"/>
      <c r="C204" s="137"/>
      <c r="D204" s="187"/>
      <c r="E204" s="137"/>
      <c r="F204" s="137"/>
      <c r="G204" s="137"/>
      <c r="H204" s="130" t="s">
        <v>861</v>
      </c>
      <c r="I204" s="180">
        <v>514</v>
      </c>
      <c r="J204" s="201"/>
      <c r="K204" s="201"/>
      <c r="L204" s="368"/>
      <c r="M204" s="202"/>
    </row>
    <row r="205" spans="1:14" ht="12.75">
      <c r="A205" s="205"/>
      <c r="B205" s="201"/>
      <c r="C205" s="134"/>
      <c r="D205" s="179"/>
      <c r="E205" s="134"/>
      <c r="F205" s="134"/>
      <c r="G205" s="134" t="s">
        <v>18</v>
      </c>
      <c r="H205" s="130" t="s">
        <v>847</v>
      </c>
      <c r="I205" s="180">
        <v>593</v>
      </c>
      <c r="J205" s="201"/>
      <c r="K205" s="201"/>
      <c r="L205" s="300"/>
      <c r="M205" s="202"/>
      <c r="N205" s="48"/>
    </row>
    <row r="206" spans="1:13" ht="12.75">
      <c r="A206" s="116"/>
      <c r="B206" s="117"/>
      <c r="C206" s="119"/>
      <c r="D206" s="119"/>
      <c r="E206" s="119"/>
      <c r="F206" s="119"/>
      <c r="G206" s="137"/>
      <c r="H206" s="130" t="s">
        <v>861</v>
      </c>
      <c r="I206" s="120">
        <v>1569</v>
      </c>
      <c r="J206" s="117"/>
      <c r="K206" s="117"/>
      <c r="L206" s="300"/>
      <c r="M206" s="121"/>
    </row>
    <row r="207" spans="1:13" ht="3" customHeight="1">
      <c r="A207" s="124"/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300"/>
      <c r="M207" s="126"/>
    </row>
    <row r="208" spans="1:13" ht="12.75">
      <c r="A208" s="178" t="s">
        <v>222</v>
      </c>
      <c r="B208" s="118"/>
      <c r="C208" s="120">
        <v>19695</v>
      </c>
      <c r="D208" s="120"/>
      <c r="E208" s="120">
        <v>12463</v>
      </c>
      <c r="F208" s="120">
        <v>12463</v>
      </c>
      <c r="G208" s="120"/>
      <c r="H208" s="120"/>
      <c r="I208" s="120">
        <f>SUM(I203:I206)</f>
        <v>12463</v>
      </c>
      <c r="J208" s="120">
        <v>7232</v>
      </c>
      <c r="K208" s="120"/>
      <c r="L208" s="300" t="s">
        <v>886</v>
      </c>
      <c r="M208" s="128"/>
    </row>
    <row r="209" spans="1:14" ht="12.75">
      <c r="A209" s="133" t="s">
        <v>571</v>
      </c>
      <c r="B209" s="130"/>
      <c r="C209" s="131">
        <v>2305</v>
      </c>
      <c r="D209" s="131"/>
      <c r="E209" s="131">
        <v>2305</v>
      </c>
      <c r="F209" s="131">
        <v>2305</v>
      </c>
      <c r="G209" s="130" t="s">
        <v>18</v>
      </c>
      <c r="H209" s="495" t="s">
        <v>981</v>
      </c>
      <c r="I209" s="131">
        <v>2305</v>
      </c>
      <c r="J209" s="131"/>
      <c r="K209" s="130" t="s">
        <v>523</v>
      </c>
      <c r="L209" s="300"/>
      <c r="M209" s="132"/>
      <c r="N209" s="48"/>
    </row>
    <row r="210" spans="1:13" ht="13.5" thickBot="1">
      <c r="A210" s="441" t="s">
        <v>572</v>
      </c>
      <c r="B210" s="429"/>
      <c r="C210" s="186">
        <v>42454</v>
      </c>
      <c r="D210" s="186"/>
      <c r="E210" s="186"/>
      <c r="F210" s="186"/>
      <c r="G210" s="186"/>
      <c r="H210" s="186"/>
      <c r="I210" s="186"/>
      <c r="J210" s="186">
        <v>42454</v>
      </c>
      <c r="K210" s="186"/>
      <c r="L210" s="303"/>
      <c r="M210" s="442"/>
    </row>
    <row r="211" spans="1:13" ht="3" customHeight="1" thickBot="1">
      <c r="A211" s="223"/>
      <c r="B211" s="224"/>
      <c r="C211" s="224"/>
      <c r="D211" s="224"/>
      <c r="E211" s="224"/>
      <c r="F211" s="224"/>
      <c r="G211" s="224"/>
      <c r="H211" s="224"/>
      <c r="I211" s="224"/>
      <c r="J211" s="224"/>
      <c r="K211" s="224"/>
      <c r="L211" s="411"/>
      <c r="M211" s="225"/>
    </row>
    <row r="212" spans="1:14" ht="13.5" thickBot="1">
      <c r="A212" s="418" t="s">
        <v>573</v>
      </c>
      <c r="B212" s="419"/>
      <c r="C212" s="420">
        <f>SUM(C201:C210)</f>
        <v>71442</v>
      </c>
      <c r="D212" s="420"/>
      <c r="E212" s="420">
        <f>SUM(E201:E210)</f>
        <v>21756</v>
      </c>
      <c r="F212" s="420">
        <f>SUM(F201:F210)</f>
        <v>21756</v>
      </c>
      <c r="G212" s="420"/>
      <c r="H212" s="420"/>
      <c r="I212" s="420">
        <f>I201+I202+I208+I209</f>
        <v>21756</v>
      </c>
      <c r="J212" s="420">
        <f>SUM(J208:J210)</f>
        <v>49686</v>
      </c>
      <c r="K212" s="420"/>
      <c r="L212" s="425" t="s">
        <v>886</v>
      </c>
      <c r="M212" s="421"/>
      <c r="N212" s="48"/>
    </row>
    <row r="213" spans="1:13" ht="13.5" thickBot="1">
      <c r="A213" s="252" t="s">
        <v>574</v>
      </c>
      <c r="B213" s="253"/>
      <c r="C213" s="253"/>
      <c r="D213" s="253"/>
      <c r="E213" s="253"/>
      <c r="F213" s="253"/>
      <c r="G213" s="253"/>
      <c r="H213" s="253"/>
      <c r="I213" s="253"/>
      <c r="J213" s="253"/>
      <c r="K213" s="253"/>
      <c r="L213" s="266"/>
      <c r="M213" s="254"/>
    </row>
    <row r="214" spans="1:13" ht="13.5" thickBot="1">
      <c r="A214" s="133" t="s">
        <v>575</v>
      </c>
      <c r="B214" s="130"/>
      <c r="C214" s="131">
        <v>23356</v>
      </c>
      <c r="D214" s="131"/>
      <c r="E214" s="131">
        <v>22247</v>
      </c>
      <c r="F214" s="131">
        <v>22247</v>
      </c>
      <c r="G214" s="130" t="s">
        <v>19</v>
      </c>
      <c r="H214" s="130" t="s">
        <v>855</v>
      </c>
      <c r="I214" s="131">
        <v>22247</v>
      </c>
      <c r="J214" s="131">
        <v>1109</v>
      </c>
      <c r="K214" s="130" t="s">
        <v>523</v>
      </c>
      <c r="L214" s="290"/>
      <c r="M214" s="132"/>
    </row>
    <row r="215" spans="1:13" ht="3" customHeight="1" thickBot="1">
      <c r="A215" s="223"/>
      <c r="B215" s="224"/>
      <c r="C215" s="224"/>
      <c r="D215" s="224"/>
      <c r="E215" s="224"/>
      <c r="F215" s="224"/>
      <c r="G215" s="224"/>
      <c r="H215" s="224"/>
      <c r="I215" s="224"/>
      <c r="J215" s="224"/>
      <c r="K215" s="224"/>
      <c r="L215" s="266"/>
      <c r="M215" s="225"/>
    </row>
    <row r="216" spans="1:14" ht="13.5" thickBot="1">
      <c r="A216" s="418" t="s">
        <v>576</v>
      </c>
      <c r="B216" s="419"/>
      <c r="C216" s="420">
        <f>C214</f>
        <v>23356</v>
      </c>
      <c r="D216" s="420"/>
      <c r="E216" s="420">
        <f>E214</f>
        <v>22247</v>
      </c>
      <c r="F216" s="420">
        <f>F214</f>
        <v>22247</v>
      </c>
      <c r="G216" s="420"/>
      <c r="H216" s="420"/>
      <c r="I216" s="420">
        <f>SUM(I214:I215)</f>
        <v>22247</v>
      </c>
      <c r="J216" s="420">
        <f>J214</f>
        <v>1109</v>
      </c>
      <c r="K216" s="420"/>
      <c r="L216" s="266"/>
      <c r="M216" s="421"/>
      <c r="N216" s="48"/>
    </row>
    <row r="217" spans="1:13" ht="13.5" thickBot="1">
      <c r="A217" s="252" t="s">
        <v>578</v>
      </c>
      <c r="B217" s="253"/>
      <c r="C217" s="253"/>
      <c r="D217" s="253"/>
      <c r="E217" s="253"/>
      <c r="F217" s="253"/>
      <c r="G217" s="253"/>
      <c r="H217" s="253"/>
      <c r="I217" s="253"/>
      <c r="J217" s="253"/>
      <c r="K217" s="253"/>
      <c r="L217" s="266"/>
      <c r="M217" s="254"/>
    </row>
    <row r="218" spans="1:13" ht="12.75">
      <c r="A218" s="205" t="s">
        <v>577</v>
      </c>
      <c r="B218" s="201"/>
      <c r="C218" s="201"/>
      <c r="D218" s="206"/>
      <c r="E218" s="201"/>
      <c r="F218" s="201"/>
      <c r="G218" s="201" t="s">
        <v>155</v>
      </c>
      <c r="H218" s="137" t="s">
        <v>858</v>
      </c>
      <c r="I218" s="200">
        <v>2632</v>
      </c>
      <c r="J218" s="201"/>
      <c r="K218" s="201" t="s">
        <v>525</v>
      </c>
      <c r="L218" s="450" t="s">
        <v>896</v>
      </c>
      <c r="M218" s="202"/>
    </row>
    <row r="219" spans="1:13" ht="12.75">
      <c r="A219" s="205"/>
      <c r="B219" s="201"/>
      <c r="C219" s="134"/>
      <c r="D219" s="179"/>
      <c r="E219" s="134"/>
      <c r="F219" s="134"/>
      <c r="G219" s="134" t="s">
        <v>18</v>
      </c>
      <c r="H219" s="130" t="s">
        <v>858</v>
      </c>
      <c r="I219" s="180">
        <v>2313</v>
      </c>
      <c r="J219" s="201"/>
      <c r="K219" s="201"/>
      <c r="L219" s="290"/>
      <c r="M219" s="202"/>
    </row>
    <row r="220" spans="1:13" ht="3" customHeight="1">
      <c r="A220" s="124"/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290"/>
      <c r="M220" s="126"/>
    </row>
    <row r="221" spans="1:13" ht="12.75">
      <c r="A221" s="178" t="s">
        <v>317</v>
      </c>
      <c r="B221" s="118"/>
      <c r="C221" s="120">
        <v>8970</v>
      </c>
      <c r="D221" s="120">
        <v>4945</v>
      </c>
      <c r="E221" s="120"/>
      <c r="F221" s="120">
        <v>4945</v>
      </c>
      <c r="G221" s="120"/>
      <c r="H221" s="120"/>
      <c r="I221" s="120">
        <f>SUM(I218:I220)</f>
        <v>4945</v>
      </c>
      <c r="J221" s="120">
        <v>4025</v>
      </c>
      <c r="K221" s="120"/>
      <c r="L221" s="290"/>
      <c r="M221" s="128"/>
    </row>
    <row r="222" spans="1:13" ht="12.75">
      <c r="A222" s="451" t="s">
        <v>895</v>
      </c>
      <c r="B222" s="177"/>
      <c r="C222" s="176">
        <v>8700</v>
      </c>
      <c r="D222" s="176"/>
      <c r="E222" s="176">
        <v>8159</v>
      </c>
      <c r="F222" s="176">
        <v>8159</v>
      </c>
      <c r="G222" s="176" t="s">
        <v>18</v>
      </c>
      <c r="H222" s="176" t="s">
        <v>846</v>
      </c>
      <c r="I222" s="176">
        <v>8159</v>
      </c>
      <c r="J222" s="176">
        <v>541</v>
      </c>
      <c r="K222" s="176" t="s">
        <v>525</v>
      </c>
      <c r="L222" s="449" t="s">
        <v>896</v>
      </c>
      <c r="M222" s="365"/>
    </row>
    <row r="223" spans="1:13" ht="12.75">
      <c r="A223" s="451" t="s">
        <v>878</v>
      </c>
      <c r="B223" s="177"/>
      <c r="C223" s="176">
        <v>12499</v>
      </c>
      <c r="D223" s="176"/>
      <c r="E223" s="176">
        <v>12499</v>
      </c>
      <c r="F223" s="176">
        <v>12499</v>
      </c>
      <c r="G223" s="176" t="s">
        <v>18</v>
      </c>
      <c r="H223" s="176" t="s">
        <v>879</v>
      </c>
      <c r="I223" s="176">
        <v>12499</v>
      </c>
      <c r="J223" s="176"/>
      <c r="K223" s="176"/>
      <c r="L223" s="19" t="s">
        <v>896</v>
      </c>
      <c r="M223" s="365"/>
    </row>
    <row r="224" spans="1:13" ht="13.5" thickBot="1">
      <c r="A224" s="452" t="s">
        <v>897</v>
      </c>
      <c r="B224" s="429"/>
      <c r="C224" s="186">
        <v>16565</v>
      </c>
      <c r="D224" s="186"/>
      <c r="E224" s="186"/>
      <c r="F224" s="186"/>
      <c r="G224" s="186"/>
      <c r="H224" s="186"/>
      <c r="I224" s="186"/>
      <c r="J224" s="186">
        <v>16565</v>
      </c>
      <c r="K224" s="186"/>
      <c r="L224" s="29" t="s">
        <v>896</v>
      </c>
      <c r="M224" s="442"/>
    </row>
    <row r="225" spans="1:13" ht="3" customHeight="1" thickBot="1">
      <c r="A225" s="223"/>
      <c r="B225" s="224"/>
      <c r="C225" s="224"/>
      <c r="D225" s="224"/>
      <c r="E225" s="224"/>
      <c r="F225" s="224"/>
      <c r="G225" s="224"/>
      <c r="H225" s="224"/>
      <c r="I225" s="224"/>
      <c r="J225" s="224"/>
      <c r="K225" s="224"/>
      <c r="L225" s="266"/>
      <c r="M225" s="225"/>
    </row>
    <row r="226" spans="1:13" ht="13.5" thickBot="1">
      <c r="A226" s="418" t="s">
        <v>579</v>
      </c>
      <c r="B226" s="419"/>
      <c r="C226" s="420">
        <f>C221+C222+C223+C224</f>
        <v>46734</v>
      </c>
      <c r="D226" s="420">
        <f>SUM(D221:D225)</f>
        <v>4945</v>
      </c>
      <c r="E226" s="420">
        <f>E222+E223</f>
        <v>20658</v>
      </c>
      <c r="F226" s="420">
        <f>F221+F222+F223</f>
        <v>25603</v>
      </c>
      <c r="G226" s="420"/>
      <c r="H226" s="420"/>
      <c r="I226" s="420">
        <f>I221+I222+I223</f>
        <v>25603</v>
      </c>
      <c r="J226" s="420">
        <f>J221+J222+J224</f>
        <v>21131</v>
      </c>
      <c r="K226" s="420"/>
      <c r="L226" s="337"/>
      <c r="M226" s="421"/>
    </row>
    <row r="227" spans="1:13" ht="13.5" thickBot="1">
      <c r="A227" s="252" t="s">
        <v>580</v>
      </c>
      <c r="B227" s="253"/>
      <c r="C227" s="253"/>
      <c r="D227" s="253"/>
      <c r="E227" s="253"/>
      <c r="F227" s="253"/>
      <c r="G227" s="253"/>
      <c r="H227" s="253"/>
      <c r="I227" s="253"/>
      <c r="J227" s="253"/>
      <c r="K227" s="253"/>
      <c r="L227" s="266"/>
      <c r="M227" s="254"/>
    </row>
    <row r="228" spans="1:13" ht="12.75">
      <c r="A228" s="136" t="s">
        <v>582</v>
      </c>
      <c r="B228" s="137"/>
      <c r="C228" s="188">
        <v>5797</v>
      </c>
      <c r="D228" s="188"/>
      <c r="E228" s="188"/>
      <c r="F228" s="188"/>
      <c r="G228" s="137"/>
      <c r="H228" s="137"/>
      <c r="I228" s="188"/>
      <c r="J228" s="188">
        <v>5797</v>
      </c>
      <c r="K228" s="137" t="s">
        <v>528</v>
      </c>
      <c r="L228" s="409"/>
      <c r="M228" s="417"/>
    </row>
    <row r="229" spans="1:13" ht="12.75">
      <c r="A229" s="129" t="s">
        <v>583</v>
      </c>
      <c r="B229" s="130"/>
      <c r="C229" s="131">
        <v>1745</v>
      </c>
      <c r="D229" s="216">
        <v>6</v>
      </c>
      <c r="E229" s="131"/>
      <c r="F229" s="131">
        <v>6</v>
      </c>
      <c r="G229" s="130" t="s">
        <v>18</v>
      </c>
      <c r="H229" s="130" t="s">
        <v>850</v>
      </c>
      <c r="I229" s="131">
        <v>6</v>
      </c>
      <c r="J229" s="131">
        <v>1739</v>
      </c>
      <c r="K229" s="130" t="s">
        <v>528</v>
      </c>
      <c r="L229" s="290"/>
      <c r="M229" s="132"/>
    </row>
    <row r="230" spans="1:13" ht="13.5" thickBot="1">
      <c r="A230" s="428" t="s">
        <v>584</v>
      </c>
      <c r="B230" s="185"/>
      <c r="C230" s="433">
        <v>7910</v>
      </c>
      <c r="D230" s="445"/>
      <c r="E230" s="433">
        <v>7910</v>
      </c>
      <c r="F230" s="433">
        <v>7910</v>
      </c>
      <c r="G230" s="185" t="s">
        <v>18</v>
      </c>
      <c r="H230" s="185" t="s">
        <v>850</v>
      </c>
      <c r="I230" s="433">
        <v>7910</v>
      </c>
      <c r="J230" s="433"/>
      <c r="K230" s="185" t="s">
        <v>528</v>
      </c>
      <c r="L230" s="443"/>
      <c r="M230" s="444"/>
    </row>
    <row r="231" spans="1:13" ht="3" customHeight="1" thickBot="1">
      <c r="A231" s="223"/>
      <c r="B231" s="224"/>
      <c r="C231" s="224"/>
      <c r="D231" s="224"/>
      <c r="E231" s="224"/>
      <c r="F231" s="224"/>
      <c r="G231" s="224"/>
      <c r="H231" s="224"/>
      <c r="I231" s="224"/>
      <c r="J231" s="224"/>
      <c r="K231" s="224"/>
      <c r="L231" s="266"/>
      <c r="M231" s="225"/>
    </row>
    <row r="232" spans="1:14" ht="13.5" thickBot="1">
      <c r="A232" s="418" t="s">
        <v>581</v>
      </c>
      <c r="B232" s="419"/>
      <c r="C232" s="420">
        <f>SUM(C228:C231)</f>
        <v>15452</v>
      </c>
      <c r="D232" s="420">
        <f>SUM(D229:D231)</f>
        <v>6</v>
      </c>
      <c r="E232" s="420">
        <f>SUM(E230)</f>
        <v>7910</v>
      </c>
      <c r="F232" s="420">
        <f>SUM(F229:F230)</f>
        <v>7916</v>
      </c>
      <c r="G232" s="420"/>
      <c r="H232" s="420"/>
      <c r="I232" s="420">
        <f>SUM(I229:I231)</f>
        <v>7916</v>
      </c>
      <c r="J232" s="420">
        <f>SUM(J228:J231)</f>
        <v>7536</v>
      </c>
      <c r="K232" s="420"/>
      <c r="L232" s="337"/>
      <c r="M232" s="421"/>
      <c r="N232" s="48"/>
    </row>
    <row r="233" spans="1:13" ht="3" customHeight="1" thickBot="1">
      <c r="A233" s="223"/>
      <c r="B233" s="224"/>
      <c r="C233" s="224"/>
      <c r="D233" s="224"/>
      <c r="E233" s="224"/>
      <c r="F233" s="224"/>
      <c r="G233" s="224"/>
      <c r="H233" s="224"/>
      <c r="I233" s="224"/>
      <c r="J233" s="224"/>
      <c r="K233" s="224"/>
      <c r="L233" s="47"/>
      <c r="M233" s="225"/>
    </row>
    <row r="234" spans="1:13" ht="12.75" customHeight="1" thickBot="1">
      <c r="A234" s="460" t="s">
        <v>907</v>
      </c>
      <c r="B234" s="461"/>
      <c r="C234" s="419" t="s">
        <v>978</v>
      </c>
      <c r="D234" s="419" t="s">
        <v>980</v>
      </c>
      <c r="E234" s="419" t="s">
        <v>979</v>
      </c>
      <c r="F234" s="419" t="s">
        <v>976</v>
      </c>
      <c r="G234" s="419"/>
      <c r="H234" s="419"/>
      <c r="I234" s="419" t="s">
        <v>976</v>
      </c>
      <c r="J234" s="419" t="s">
        <v>977</v>
      </c>
      <c r="K234" s="419"/>
      <c r="L234" s="463">
        <v>1.7427</v>
      </c>
      <c r="M234" s="462"/>
    </row>
    <row r="235" spans="1:13" ht="3" customHeight="1" thickBot="1">
      <c r="A235" s="460"/>
      <c r="B235" s="459"/>
      <c r="C235" s="459"/>
      <c r="D235" s="459"/>
      <c r="E235" s="459"/>
      <c r="F235" s="459"/>
      <c r="G235" s="459"/>
      <c r="H235" s="459"/>
      <c r="I235" s="459"/>
      <c r="J235" s="459"/>
      <c r="K235" s="459"/>
      <c r="L235" s="47"/>
      <c r="M235" s="367"/>
    </row>
    <row r="236" spans="1:14" ht="13.5" thickBot="1">
      <c r="A236" s="219" t="s">
        <v>908</v>
      </c>
      <c r="B236" s="220"/>
      <c r="C236" s="221">
        <f>SUM(I236:J236)</f>
        <v>712016</v>
      </c>
      <c r="D236" s="221">
        <f>D232+D226+D199+D133</f>
        <v>28501</v>
      </c>
      <c r="E236" s="221">
        <v>391984</v>
      </c>
      <c r="F236" s="221">
        <f>SUM(D236:E236)</f>
        <v>420485</v>
      </c>
      <c r="G236" s="221"/>
      <c r="H236" s="221"/>
      <c r="I236" s="221">
        <f>I77+I133+I138+I167+I199+I212+I216+I226+I232</f>
        <v>420485</v>
      </c>
      <c r="J236" s="221">
        <f>J77+J133+J138+J167+J199+J212+J216+J226+J234</f>
        <v>291531</v>
      </c>
      <c r="K236" s="221"/>
      <c r="L236" s="425">
        <f>L133+L167+L199+L212</f>
        <v>1.7427</v>
      </c>
      <c r="M236" s="222"/>
      <c r="N236" s="48"/>
    </row>
    <row r="237" ht="12.75">
      <c r="G237" s="48"/>
    </row>
  </sheetData>
  <sheetProtection/>
  <mergeCells count="6">
    <mergeCell ref="A150:B150"/>
    <mergeCell ref="D191:F191"/>
    <mergeCell ref="D3:F3"/>
    <mergeCell ref="D93:F93"/>
    <mergeCell ref="D47:F47"/>
    <mergeCell ref="D142:F142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488"/>
  <sheetViews>
    <sheetView tabSelected="1" zoomScalePageLayoutView="0" workbookViewId="0" topLeftCell="A1">
      <selection activeCell="A1" sqref="A1:I471"/>
    </sheetView>
  </sheetViews>
  <sheetFormatPr defaultColWidth="9.140625" defaultRowHeight="12.75"/>
  <sheetData>
    <row r="1" spans="2:8" ht="12.75">
      <c r="B1" s="522" t="s">
        <v>0</v>
      </c>
      <c r="C1" s="522"/>
      <c r="D1" s="522"/>
      <c r="E1" s="522"/>
      <c r="F1" s="522"/>
      <c r="G1" s="522"/>
      <c r="H1" s="522"/>
    </row>
    <row r="2" spans="2:8" ht="12.75">
      <c r="B2" s="1"/>
      <c r="C2" s="1"/>
      <c r="D2" s="1"/>
      <c r="E2" s="1"/>
      <c r="F2" s="1"/>
      <c r="G2" s="1"/>
      <c r="H2" s="1"/>
    </row>
    <row r="3" spans="2:8" ht="12.75">
      <c r="B3" s="522" t="s">
        <v>1</v>
      </c>
      <c r="C3" s="522"/>
      <c r="D3" s="522"/>
      <c r="E3" s="522"/>
      <c r="F3" s="522"/>
      <c r="G3" s="522"/>
      <c r="H3" s="522"/>
    </row>
    <row r="4" spans="3:8" ht="12.75">
      <c r="C4" s="1"/>
      <c r="D4" s="1"/>
      <c r="E4" s="1"/>
      <c r="F4" s="1"/>
      <c r="G4" s="1" t="s">
        <v>376</v>
      </c>
      <c r="H4" s="1"/>
    </row>
    <row r="5" spans="2:8" ht="12.75">
      <c r="B5" s="1" t="s">
        <v>742</v>
      </c>
      <c r="C5" s="1"/>
      <c r="D5" s="1"/>
      <c r="E5" s="1"/>
      <c r="F5" s="1"/>
      <c r="G5" s="1" t="s">
        <v>20</v>
      </c>
      <c r="H5" s="1"/>
    </row>
    <row r="6" spans="2:8" ht="12.75">
      <c r="B6" s="1" t="s">
        <v>735</v>
      </c>
      <c r="C6" s="1"/>
      <c r="D6" s="1"/>
      <c r="E6" s="1"/>
      <c r="F6" s="1"/>
      <c r="G6" s="1" t="s">
        <v>21</v>
      </c>
      <c r="H6" s="1"/>
    </row>
    <row r="7" spans="2:8" ht="12.75">
      <c r="B7" s="1" t="s">
        <v>736</v>
      </c>
      <c r="C7" s="1"/>
      <c r="D7" s="1"/>
      <c r="E7" s="1"/>
      <c r="F7" s="1"/>
      <c r="G7" s="1" t="s">
        <v>6</v>
      </c>
      <c r="H7" s="1"/>
    </row>
    <row r="8" spans="2:8" ht="13.5" thickBot="1">
      <c r="B8" s="1" t="s">
        <v>737</v>
      </c>
      <c r="C8" s="1"/>
      <c r="D8" s="1"/>
      <c r="E8" s="1"/>
      <c r="F8" s="1"/>
      <c r="G8" s="1"/>
      <c r="H8" s="1"/>
    </row>
    <row r="9" spans="2:8" ht="12.75">
      <c r="B9" s="2" t="s">
        <v>7</v>
      </c>
      <c r="C9" s="2" t="s">
        <v>8</v>
      </c>
      <c r="D9" s="2" t="s">
        <v>9</v>
      </c>
      <c r="E9" s="2" t="s">
        <v>10</v>
      </c>
      <c r="F9" s="2" t="s">
        <v>11</v>
      </c>
      <c r="G9" s="2" t="s">
        <v>12</v>
      </c>
      <c r="H9" s="2" t="s">
        <v>13</v>
      </c>
    </row>
    <row r="10" spans="2:8" ht="15" thickBot="1">
      <c r="B10" s="3" t="s">
        <v>14</v>
      </c>
      <c r="C10" s="3"/>
      <c r="D10" s="3" t="s">
        <v>15</v>
      </c>
      <c r="E10" s="3"/>
      <c r="F10" s="3"/>
      <c r="G10" s="3"/>
      <c r="H10" s="3" t="s">
        <v>16</v>
      </c>
    </row>
    <row r="11" spans="2:8" ht="3" customHeight="1" thickBot="1">
      <c r="B11" s="4"/>
      <c r="C11" s="5"/>
      <c r="D11" s="5"/>
      <c r="E11" s="5"/>
      <c r="F11" s="5"/>
      <c r="G11" s="5"/>
      <c r="H11" s="6"/>
    </row>
    <row r="12" spans="2:9" ht="13.5" thickBot="1">
      <c r="B12" s="4" t="s">
        <v>596</v>
      </c>
      <c r="C12" s="5"/>
      <c r="D12" s="5"/>
      <c r="E12" s="5"/>
      <c r="F12" s="5"/>
      <c r="G12" s="5"/>
      <c r="H12" s="6"/>
      <c r="I12" s="47"/>
    </row>
    <row r="13" spans="2:9" ht="12.75" customHeight="1">
      <c r="B13" s="230" t="s">
        <v>598</v>
      </c>
      <c r="C13" s="227" t="s">
        <v>18</v>
      </c>
      <c r="D13" s="231">
        <v>144</v>
      </c>
      <c r="E13" s="227" t="s">
        <v>386</v>
      </c>
      <c r="F13" s="151" t="s">
        <v>496</v>
      </c>
      <c r="G13" s="151" t="s">
        <v>369</v>
      </c>
      <c r="H13" s="152" t="s">
        <v>331</v>
      </c>
      <c r="I13" s="47"/>
    </row>
    <row r="14" spans="2:9" ht="12.75">
      <c r="B14" s="17" t="s">
        <v>599</v>
      </c>
      <c r="C14" s="148" t="s">
        <v>18</v>
      </c>
      <c r="D14" s="154">
        <v>7382</v>
      </c>
      <c r="E14" s="16" t="s">
        <v>497</v>
      </c>
      <c r="F14" s="148" t="s">
        <v>495</v>
      </c>
      <c r="G14" s="148" t="s">
        <v>369</v>
      </c>
      <c r="H14" s="155" t="s">
        <v>333</v>
      </c>
      <c r="I14" s="47"/>
    </row>
    <row r="15" spans="2:9" ht="12.75">
      <c r="B15" s="17" t="s">
        <v>600</v>
      </c>
      <c r="C15" s="148" t="s">
        <v>18</v>
      </c>
      <c r="D15" s="154">
        <v>3219</v>
      </c>
      <c r="E15" s="16" t="s">
        <v>497</v>
      </c>
      <c r="F15" s="148" t="s">
        <v>495</v>
      </c>
      <c r="G15" s="148" t="s">
        <v>369</v>
      </c>
      <c r="H15" s="155" t="s">
        <v>333</v>
      </c>
      <c r="I15" s="47"/>
    </row>
    <row r="16" spans="2:9" ht="12.75">
      <c r="B16" s="169" t="s">
        <v>601</v>
      </c>
      <c r="C16" s="148" t="s">
        <v>18</v>
      </c>
      <c r="D16" s="154">
        <f>13151/2</f>
        <v>6575.5</v>
      </c>
      <c r="E16" s="16" t="s">
        <v>386</v>
      </c>
      <c r="F16" s="148" t="s">
        <v>496</v>
      </c>
      <c r="G16" s="148" t="s">
        <v>369</v>
      </c>
      <c r="H16" s="155" t="s">
        <v>331</v>
      </c>
      <c r="I16" s="47"/>
    </row>
    <row r="17" spans="2:9" ht="12.75">
      <c r="B17" s="169" t="s">
        <v>601</v>
      </c>
      <c r="C17" s="148" t="s">
        <v>18</v>
      </c>
      <c r="D17" s="154">
        <f>13151/2</f>
        <v>6575.5</v>
      </c>
      <c r="E17" s="170" t="s">
        <v>497</v>
      </c>
      <c r="F17" s="148" t="s">
        <v>496</v>
      </c>
      <c r="G17" s="148" t="s">
        <v>369</v>
      </c>
      <c r="H17" s="155" t="s">
        <v>333</v>
      </c>
      <c r="I17" s="47"/>
    </row>
    <row r="18" spans="2:9" ht="3" customHeight="1">
      <c r="B18" s="156"/>
      <c r="C18" s="157"/>
      <c r="D18" s="157"/>
      <c r="E18" s="157"/>
      <c r="F18" s="157"/>
      <c r="G18" s="157"/>
      <c r="H18" s="158"/>
      <c r="I18" s="47"/>
    </row>
    <row r="19" spans="2:13" ht="13.5" thickBot="1">
      <c r="B19" s="159" t="s">
        <v>597</v>
      </c>
      <c r="C19" s="160"/>
      <c r="D19" s="161">
        <f>SUM(D13:D18)</f>
        <v>23896</v>
      </c>
      <c r="E19" s="160"/>
      <c r="F19" s="160"/>
      <c r="G19" s="160"/>
      <c r="H19" s="162"/>
      <c r="I19" s="47"/>
      <c r="L19" s="1"/>
      <c r="M19" s="1"/>
    </row>
    <row r="20" spans="2:13" ht="13.5" thickBot="1">
      <c r="B20" s="4" t="s">
        <v>631</v>
      </c>
      <c r="C20" s="5"/>
      <c r="D20" s="5"/>
      <c r="E20" s="5"/>
      <c r="F20" s="5"/>
      <c r="G20" s="5"/>
      <c r="H20" s="6"/>
      <c r="I20" s="47"/>
      <c r="L20" s="1"/>
      <c r="M20" s="1"/>
    </row>
    <row r="21" spans="2:9" ht="12.75">
      <c r="B21" s="23" t="s">
        <v>171</v>
      </c>
      <c r="C21" s="227" t="s">
        <v>19</v>
      </c>
      <c r="D21" s="231">
        <v>105</v>
      </c>
      <c r="E21" s="26" t="s">
        <v>513</v>
      </c>
      <c r="F21" s="234" t="s">
        <v>494</v>
      </c>
      <c r="G21" s="234" t="s">
        <v>369</v>
      </c>
      <c r="H21" s="238" t="s">
        <v>331</v>
      </c>
      <c r="I21" s="47"/>
    </row>
    <row r="22" spans="2:9" ht="12.75">
      <c r="B22" s="17" t="s">
        <v>172</v>
      </c>
      <c r="C22" s="148" t="s">
        <v>19</v>
      </c>
      <c r="D22" s="229">
        <v>1448</v>
      </c>
      <c r="E22" s="16" t="s">
        <v>513</v>
      </c>
      <c r="F22" s="228" t="s">
        <v>495</v>
      </c>
      <c r="G22" s="228" t="s">
        <v>369</v>
      </c>
      <c r="H22" s="15" t="s">
        <v>331</v>
      </c>
      <c r="I22" s="47"/>
    </row>
    <row r="23" spans="2:9" ht="12.75">
      <c r="B23" s="17" t="s">
        <v>633</v>
      </c>
      <c r="C23" s="148" t="s">
        <v>19</v>
      </c>
      <c r="D23" s="229">
        <v>1502</v>
      </c>
      <c r="E23" s="16" t="s">
        <v>513</v>
      </c>
      <c r="F23" s="228" t="s">
        <v>494</v>
      </c>
      <c r="G23" s="228" t="s">
        <v>369</v>
      </c>
      <c r="H23" s="15" t="s">
        <v>331</v>
      </c>
      <c r="I23" s="47"/>
    </row>
    <row r="24" spans="2:9" ht="12.75">
      <c r="B24" s="235" t="s">
        <v>634</v>
      </c>
      <c r="C24" s="148" t="s">
        <v>123</v>
      </c>
      <c r="D24" s="229">
        <v>10</v>
      </c>
      <c r="E24" s="16"/>
      <c r="F24" s="228" t="s">
        <v>494</v>
      </c>
      <c r="G24" s="228" t="s">
        <v>369</v>
      </c>
      <c r="H24" s="155"/>
      <c r="I24" s="47"/>
    </row>
    <row r="25" spans="2:9" ht="3" customHeight="1">
      <c r="B25" s="156"/>
      <c r="C25" s="157"/>
      <c r="D25" s="157"/>
      <c r="E25" s="157"/>
      <c r="F25" s="157"/>
      <c r="G25" s="157"/>
      <c r="H25" s="158"/>
      <c r="I25" s="47"/>
    </row>
    <row r="26" spans="2:9" ht="13.5" thickBot="1">
      <c r="B26" s="159" t="s">
        <v>632</v>
      </c>
      <c r="C26" s="160"/>
      <c r="D26" s="161">
        <f>SUM(D21:D25)</f>
        <v>3065</v>
      </c>
      <c r="E26" s="160"/>
      <c r="F26" s="160"/>
      <c r="G26" s="160"/>
      <c r="H26" s="162"/>
      <c r="I26" s="47"/>
    </row>
    <row r="27" spans="2:9" ht="13.5" thickBot="1">
      <c r="B27" s="4" t="s">
        <v>693</v>
      </c>
      <c r="C27" s="5"/>
      <c r="D27" s="5"/>
      <c r="E27" s="5"/>
      <c r="F27" s="5"/>
      <c r="G27" s="5"/>
      <c r="H27" s="6"/>
      <c r="I27" s="47"/>
    </row>
    <row r="28" spans="2:9" ht="12.75">
      <c r="B28" s="23" t="s">
        <v>695</v>
      </c>
      <c r="C28" s="227" t="s">
        <v>19</v>
      </c>
      <c r="D28" s="231">
        <v>1693</v>
      </c>
      <c r="E28" s="26" t="s">
        <v>500</v>
      </c>
      <c r="F28" s="234" t="s">
        <v>495</v>
      </c>
      <c r="G28" s="234" t="s">
        <v>369</v>
      </c>
      <c r="H28" s="238" t="s">
        <v>329</v>
      </c>
      <c r="I28" s="47"/>
    </row>
    <row r="29" spans="2:9" ht="12.75">
      <c r="B29" s="17" t="s">
        <v>696</v>
      </c>
      <c r="C29" s="148" t="s">
        <v>19</v>
      </c>
      <c r="D29" s="229">
        <v>188</v>
      </c>
      <c r="E29" s="16" t="s">
        <v>500</v>
      </c>
      <c r="F29" s="228" t="s">
        <v>494</v>
      </c>
      <c r="G29" s="228" t="s">
        <v>369</v>
      </c>
      <c r="H29" s="15" t="s">
        <v>329</v>
      </c>
      <c r="I29" s="47"/>
    </row>
    <row r="30" spans="2:9" ht="12.75">
      <c r="B30" s="17" t="s">
        <v>697</v>
      </c>
      <c r="C30" s="148" t="s">
        <v>19</v>
      </c>
      <c r="D30" s="229">
        <v>6267</v>
      </c>
      <c r="E30" s="16" t="s">
        <v>387</v>
      </c>
      <c r="F30" s="228" t="s">
        <v>495</v>
      </c>
      <c r="G30" s="228" t="s">
        <v>369</v>
      </c>
      <c r="H30" s="15" t="s">
        <v>329</v>
      </c>
      <c r="I30" s="47"/>
    </row>
    <row r="31" spans="2:9" ht="3" customHeight="1">
      <c r="B31" s="156"/>
      <c r="C31" s="157"/>
      <c r="D31" s="157"/>
      <c r="E31" s="157"/>
      <c r="F31" s="157"/>
      <c r="G31" s="157"/>
      <c r="H31" s="158"/>
      <c r="I31" s="47"/>
    </row>
    <row r="32" spans="2:9" ht="13.5" thickBot="1">
      <c r="B32" s="159" t="s">
        <v>694</v>
      </c>
      <c r="C32" s="160"/>
      <c r="D32" s="161">
        <f>SUM(D28:D31)</f>
        <v>8148</v>
      </c>
      <c r="E32" s="160"/>
      <c r="F32" s="160"/>
      <c r="G32" s="160"/>
      <c r="H32" s="162"/>
      <c r="I32" s="47"/>
    </row>
    <row r="33" spans="2:9" ht="13.5" thickBot="1">
      <c r="B33" s="4" t="s">
        <v>698</v>
      </c>
      <c r="C33" s="5"/>
      <c r="D33" s="5"/>
      <c r="E33" s="5"/>
      <c r="F33" s="5"/>
      <c r="G33" s="5"/>
      <c r="H33" s="6"/>
      <c r="I33" s="47"/>
    </row>
    <row r="34" spans="2:9" ht="12.75">
      <c r="B34" s="87" t="s">
        <v>700</v>
      </c>
      <c r="C34" s="150" t="s">
        <v>18</v>
      </c>
      <c r="D34" s="149">
        <f>4998/2</f>
        <v>2499</v>
      </c>
      <c r="E34" s="88" t="s">
        <v>497</v>
      </c>
      <c r="F34" s="151" t="s">
        <v>495</v>
      </c>
      <c r="G34" s="151" t="s">
        <v>369</v>
      </c>
      <c r="H34" s="244" t="s">
        <v>706</v>
      </c>
      <c r="I34" s="47"/>
    </row>
    <row r="35" spans="2:9" ht="12.75">
      <c r="B35" s="17" t="s">
        <v>700</v>
      </c>
      <c r="C35" s="148" t="s">
        <v>18</v>
      </c>
      <c r="D35" s="229">
        <f>4998/2</f>
        <v>2499</v>
      </c>
      <c r="E35" s="16" t="s">
        <v>503</v>
      </c>
      <c r="F35" s="228" t="s">
        <v>495</v>
      </c>
      <c r="G35" s="228" t="s">
        <v>369</v>
      </c>
      <c r="H35" s="15" t="s">
        <v>330</v>
      </c>
      <c r="I35" s="47"/>
    </row>
    <row r="36" spans="2:9" ht="12.75">
      <c r="B36" s="17" t="s">
        <v>701</v>
      </c>
      <c r="C36" s="148" t="s">
        <v>18</v>
      </c>
      <c r="D36" s="229">
        <v>556</v>
      </c>
      <c r="E36" s="16" t="s">
        <v>497</v>
      </c>
      <c r="F36" s="228" t="s">
        <v>495</v>
      </c>
      <c r="G36" s="228" t="s">
        <v>369</v>
      </c>
      <c r="H36" s="15" t="s">
        <v>706</v>
      </c>
      <c r="I36" s="47"/>
    </row>
    <row r="37" spans="2:9" ht="12.75">
      <c r="B37" s="17" t="s">
        <v>702</v>
      </c>
      <c r="C37" s="148" t="s">
        <v>18</v>
      </c>
      <c r="D37" s="229">
        <v>122</v>
      </c>
      <c r="E37" s="16" t="s">
        <v>705</v>
      </c>
      <c r="F37" s="228" t="s">
        <v>494</v>
      </c>
      <c r="G37" s="228" t="s">
        <v>369</v>
      </c>
      <c r="H37" s="15" t="s">
        <v>333</v>
      </c>
      <c r="I37" s="47"/>
    </row>
    <row r="38" spans="2:9" ht="12.75">
      <c r="B38" s="17" t="s">
        <v>703</v>
      </c>
      <c r="C38" s="148" t="s">
        <v>18</v>
      </c>
      <c r="D38" s="229">
        <v>669</v>
      </c>
      <c r="E38" s="16" t="s">
        <v>497</v>
      </c>
      <c r="F38" s="228" t="s">
        <v>494</v>
      </c>
      <c r="G38" s="228" t="s">
        <v>369</v>
      </c>
      <c r="H38" s="15" t="s">
        <v>706</v>
      </c>
      <c r="I38" s="226"/>
    </row>
    <row r="39" spans="2:9" ht="12.75">
      <c r="B39" s="17" t="s">
        <v>704</v>
      </c>
      <c r="C39" s="148" t="s">
        <v>18</v>
      </c>
      <c r="D39" s="229">
        <v>1377</v>
      </c>
      <c r="E39" s="16" t="s">
        <v>497</v>
      </c>
      <c r="F39" s="228" t="s">
        <v>495</v>
      </c>
      <c r="G39" s="228" t="s">
        <v>369</v>
      </c>
      <c r="H39" s="15" t="s">
        <v>706</v>
      </c>
      <c r="I39" s="47"/>
    </row>
    <row r="40" spans="2:9" ht="3" customHeight="1">
      <c r="B40" s="156"/>
      <c r="C40" s="157"/>
      <c r="D40" s="157"/>
      <c r="E40" s="157"/>
      <c r="F40" s="157"/>
      <c r="G40" s="157"/>
      <c r="H40" s="158"/>
      <c r="I40" s="47"/>
    </row>
    <row r="41" spans="2:9" ht="13.5" thickBot="1">
      <c r="B41" s="159" t="s">
        <v>699</v>
      </c>
      <c r="C41" s="160"/>
      <c r="D41" s="161">
        <f>SUM(D34:D40)</f>
        <v>7722</v>
      </c>
      <c r="E41" s="160"/>
      <c r="F41" s="160"/>
      <c r="G41" s="160"/>
      <c r="H41" s="162"/>
      <c r="I41" s="47"/>
    </row>
    <row r="42" spans="2:9" ht="13.5" thickBot="1">
      <c r="B42" s="4" t="s">
        <v>733</v>
      </c>
      <c r="C42" s="5"/>
      <c r="D42" s="5"/>
      <c r="E42" s="5"/>
      <c r="F42" s="5"/>
      <c r="G42" s="5"/>
      <c r="H42" s="6"/>
      <c r="I42" s="47"/>
    </row>
    <row r="43" spans="2:9" ht="12.75">
      <c r="B43" s="23" t="s">
        <v>707</v>
      </c>
      <c r="C43" s="227" t="s">
        <v>18</v>
      </c>
      <c r="D43" s="231">
        <v>59</v>
      </c>
      <c r="E43" s="26" t="s">
        <v>499</v>
      </c>
      <c r="F43" s="234" t="s">
        <v>494</v>
      </c>
      <c r="G43" s="234" t="s">
        <v>369</v>
      </c>
      <c r="H43" s="238" t="s">
        <v>333</v>
      </c>
      <c r="I43" s="47"/>
    </row>
    <row r="44" spans="2:9" ht="12.75">
      <c r="B44" s="17" t="s">
        <v>708</v>
      </c>
      <c r="C44" s="148" t="s">
        <v>18</v>
      </c>
      <c r="D44" s="229">
        <v>1012</v>
      </c>
      <c r="E44" s="16" t="s">
        <v>499</v>
      </c>
      <c r="F44" s="228" t="s">
        <v>494</v>
      </c>
      <c r="G44" s="228" t="s">
        <v>369</v>
      </c>
      <c r="H44" s="15" t="s">
        <v>333</v>
      </c>
      <c r="I44" s="47"/>
    </row>
    <row r="45" spans="2:9" ht="12.75">
      <c r="B45" s="17" t="s">
        <v>709</v>
      </c>
      <c r="C45" s="148" t="s">
        <v>18</v>
      </c>
      <c r="D45" s="229">
        <v>206</v>
      </c>
      <c r="E45" s="16" t="s">
        <v>499</v>
      </c>
      <c r="F45" s="228" t="s">
        <v>494</v>
      </c>
      <c r="G45" s="228" t="s">
        <v>369</v>
      </c>
      <c r="H45" s="15" t="s">
        <v>333</v>
      </c>
      <c r="I45" s="47"/>
    </row>
    <row r="46" spans="2:9" ht="12.75">
      <c r="B46" s="17" t="s">
        <v>710</v>
      </c>
      <c r="C46" s="148" t="s">
        <v>18</v>
      </c>
      <c r="D46" s="229">
        <v>659</v>
      </c>
      <c r="E46" s="16" t="s">
        <v>499</v>
      </c>
      <c r="F46" s="228" t="s">
        <v>495</v>
      </c>
      <c r="G46" s="228" t="s">
        <v>369</v>
      </c>
      <c r="H46" s="15" t="s">
        <v>333</v>
      </c>
      <c r="I46" s="47"/>
    </row>
    <row r="47" spans="2:9" ht="12.75">
      <c r="B47" s="17" t="s">
        <v>711</v>
      </c>
      <c r="C47" s="148" t="s">
        <v>18</v>
      </c>
      <c r="D47" s="229">
        <v>9</v>
      </c>
      <c r="E47" s="16" t="s">
        <v>499</v>
      </c>
      <c r="F47" s="228" t="s">
        <v>494</v>
      </c>
      <c r="G47" s="228" t="s">
        <v>369</v>
      </c>
      <c r="H47" s="15" t="s">
        <v>333</v>
      </c>
      <c r="I47" s="47"/>
    </row>
    <row r="48" spans="2:9" ht="12.75">
      <c r="B48" s="17" t="s">
        <v>712</v>
      </c>
      <c r="C48" s="148" t="s">
        <v>18</v>
      </c>
      <c r="D48" s="229">
        <v>8</v>
      </c>
      <c r="E48" s="16" t="s">
        <v>499</v>
      </c>
      <c r="F48" s="228" t="s">
        <v>495</v>
      </c>
      <c r="G48" s="228" t="s">
        <v>369</v>
      </c>
      <c r="H48" s="15" t="s">
        <v>333</v>
      </c>
      <c r="I48" s="47"/>
    </row>
    <row r="49" spans="2:9" ht="12.75">
      <c r="B49" s="17" t="s">
        <v>713</v>
      </c>
      <c r="C49" s="148" t="s">
        <v>18</v>
      </c>
      <c r="D49" s="229">
        <v>38</v>
      </c>
      <c r="E49" s="16" t="s">
        <v>499</v>
      </c>
      <c r="F49" s="228" t="s">
        <v>495</v>
      </c>
      <c r="G49" s="228" t="s">
        <v>369</v>
      </c>
      <c r="H49" s="15" t="s">
        <v>333</v>
      </c>
      <c r="I49" s="47"/>
    </row>
    <row r="50" spans="2:9" ht="12.75">
      <c r="B50" s="17" t="s">
        <v>714</v>
      </c>
      <c r="C50" s="148" t="s">
        <v>18</v>
      </c>
      <c r="D50" s="229">
        <v>355</v>
      </c>
      <c r="E50" s="16" t="s">
        <v>499</v>
      </c>
      <c r="F50" s="228" t="s">
        <v>495</v>
      </c>
      <c r="G50" s="228" t="s">
        <v>369</v>
      </c>
      <c r="H50" s="15" t="s">
        <v>333</v>
      </c>
      <c r="I50" s="47"/>
    </row>
    <row r="51" spans="2:9" ht="12.75">
      <c r="B51" s="17" t="s">
        <v>715</v>
      </c>
      <c r="C51" s="148" t="s">
        <v>18</v>
      </c>
      <c r="D51" s="229">
        <v>197</v>
      </c>
      <c r="E51" s="16" t="s">
        <v>499</v>
      </c>
      <c r="F51" s="228" t="s">
        <v>494</v>
      </c>
      <c r="G51" s="228" t="s">
        <v>369</v>
      </c>
      <c r="H51" s="15" t="s">
        <v>333</v>
      </c>
      <c r="I51" s="47"/>
    </row>
    <row r="52" spans="2:9" ht="12.75">
      <c r="B52" s="17" t="s">
        <v>716</v>
      </c>
      <c r="C52" s="148" t="s">
        <v>18</v>
      </c>
      <c r="D52" s="229">
        <v>772</v>
      </c>
      <c r="E52" s="16" t="s">
        <v>499</v>
      </c>
      <c r="F52" s="228" t="s">
        <v>496</v>
      </c>
      <c r="G52" s="228" t="s">
        <v>369</v>
      </c>
      <c r="H52" s="15" t="s">
        <v>333</v>
      </c>
      <c r="I52" s="47"/>
    </row>
    <row r="53" spans="2:9" ht="12.75">
      <c r="B53" s="17" t="s">
        <v>717</v>
      </c>
      <c r="C53" s="148" t="s">
        <v>18</v>
      </c>
      <c r="D53" s="229">
        <v>436</v>
      </c>
      <c r="E53" s="16" t="s">
        <v>499</v>
      </c>
      <c r="F53" s="228" t="s">
        <v>495</v>
      </c>
      <c r="G53" s="228" t="s">
        <v>369</v>
      </c>
      <c r="H53" s="15" t="s">
        <v>333</v>
      </c>
      <c r="I53" s="47"/>
    </row>
    <row r="54" spans="2:9" ht="12.75">
      <c r="B54" s="17" t="s">
        <v>718</v>
      </c>
      <c r="C54" s="148" t="s">
        <v>18</v>
      </c>
      <c r="D54" s="229">
        <v>315</v>
      </c>
      <c r="E54" s="16" t="s">
        <v>499</v>
      </c>
      <c r="F54" s="228" t="s">
        <v>494</v>
      </c>
      <c r="G54" s="228" t="s">
        <v>369</v>
      </c>
      <c r="H54" s="15" t="s">
        <v>333</v>
      </c>
      <c r="I54" s="47"/>
    </row>
    <row r="55" spans="2:9" ht="12.75">
      <c r="B55" s="17" t="s">
        <v>719</v>
      </c>
      <c r="C55" s="148" t="s">
        <v>18</v>
      </c>
      <c r="D55" s="229">
        <v>217</v>
      </c>
      <c r="E55" s="16" t="s">
        <v>499</v>
      </c>
      <c r="F55" s="228" t="s">
        <v>516</v>
      </c>
      <c r="G55" s="228" t="s">
        <v>369</v>
      </c>
      <c r="H55" s="15" t="s">
        <v>333</v>
      </c>
      <c r="I55" s="47"/>
    </row>
    <row r="56" spans="2:9" ht="12.75">
      <c r="B56" s="17" t="s">
        <v>720</v>
      </c>
      <c r="C56" s="148" t="s">
        <v>18</v>
      </c>
      <c r="D56" s="229">
        <v>1014</v>
      </c>
      <c r="E56" s="16" t="s">
        <v>499</v>
      </c>
      <c r="F56" s="228" t="s">
        <v>494</v>
      </c>
      <c r="G56" s="228" t="s">
        <v>369</v>
      </c>
      <c r="H56" s="15" t="s">
        <v>333</v>
      </c>
      <c r="I56" s="47"/>
    </row>
    <row r="57" spans="2:9" ht="3" customHeight="1">
      <c r="B57" s="156"/>
      <c r="C57" s="157"/>
      <c r="D57" s="157"/>
      <c r="E57" s="157"/>
      <c r="F57" s="157"/>
      <c r="G57" s="157"/>
      <c r="H57" s="158"/>
      <c r="I57" s="47"/>
    </row>
    <row r="58" spans="2:9" ht="13.5" thickBot="1">
      <c r="B58" s="159" t="s">
        <v>734</v>
      </c>
      <c r="C58" s="160"/>
      <c r="D58" s="161">
        <f>SUM(D43:D57)</f>
        <v>5297</v>
      </c>
      <c r="E58" s="160"/>
      <c r="F58" s="160"/>
      <c r="G58" s="160"/>
      <c r="H58" s="162"/>
      <c r="I58" s="47"/>
    </row>
    <row r="59" spans="2:9" ht="12.75">
      <c r="B59" s="44"/>
      <c r="C59" s="44"/>
      <c r="D59" s="75"/>
      <c r="E59" s="44"/>
      <c r="F59" s="45"/>
      <c r="G59" s="45"/>
      <c r="H59" s="45"/>
      <c r="I59" s="47"/>
    </row>
    <row r="60" spans="2:9" ht="12.75">
      <c r="B60" s="44"/>
      <c r="C60" s="44"/>
      <c r="D60" s="75"/>
      <c r="E60" s="44"/>
      <c r="F60" s="45"/>
      <c r="G60" s="45"/>
      <c r="H60" s="45"/>
      <c r="I60" s="47"/>
    </row>
    <row r="61" spans="2:9" ht="12.75">
      <c r="B61" s="522" t="s">
        <v>0</v>
      </c>
      <c r="C61" s="522"/>
      <c r="D61" s="522"/>
      <c r="E61" s="522"/>
      <c r="F61" s="522"/>
      <c r="G61" s="522"/>
      <c r="H61" s="522"/>
      <c r="I61" s="47"/>
    </row>
    <row r="62" spans="2:9" ht="12.75">
      <c r="B62" s="1"/>
      <c r="C62" s="1"/>
      <c r="D62" s="1"/>
      <c r="E62" s="1"/>
      <c r="F62" s="1"/>
      <c r="G62" s="1"/>
      <c r="H62" s="1"/>
      <c r="I62" s="47"/>
    </row>
    <row r="63" spans="2:9" ht="12.75">
      <c r="B63" s="522" t="s">
        <v>1</v>
      </c>
      <c r="C63" s="522"/>
      <c r="D63" s="522"/>
      <c r="E63" s="522"/>
      <c r="F63" s="522"/>
      <c r="G63" s="522"/>
      <c r="H63" s="522"/>
      <c r="I63" s="47"/>
    </row>
    <row r="64" spans="2:9" ht="12.75">
      <c r="B64" s="1"/>
      <c r="C64" s="1"/>
      <c r="D64" s="1"/>
      <c r="E64" s="1"/>
      <c r="F64" s="1"/>
      <c r="G64" s="1" t="s">
        <v>376</v>
      </c>
      <c r="H64" s="1"/>
      <c r="I64" s="47"/>
    </row>
    <row r="65" spans="3:9" ht="12.75">
      <c r="C65" s="1"/>
      <c r="D65" s="1"/>
      <c r="E65" s="1"/>
      <c r="F65" s="1"/>
      <c r="G65" s="1" t="s">
        <v>63</v>
      </c>
      <c r="H65" s="1"/>
      <c r="I65" s="47"/>
    </row>
    <row r="66" spans="2:9" ht="12.75">
      <c r="B66" s="1" t="s">
        <v>738</v>
      </c>
      <c r="C66" s="1"/>
      <c r="D66" s="1"/>
      <c r="E66" s="1"/>
      <c r="F66" s="1"/>
      <c r="G66" s="1" t="s">
        <v>21</v>
      </c>
      <c r="H66" s="1"/>
      <c r="I66" s="47"/>
    </row>
    <row r="67" spans="2:9" ht="12.75">
      <c r="B67" s="1" t="s">
        <v>736</v>
      </c>
      <c r="C67" s="1"/>
      <c r="D67" s="1"/>
      <c r="E67" s="1"/>
      <c r="F67" s="1"/>
      <c r="G67" s="1" t="s">
        <v>6</v>
      </c>
      <c r="H67" s="1"/>
      <c r="I67" s="47"/>
    </row>
    <row r="68" spans="2:9" ht="13.5" thickBot="1">
      <c r="B68" s="1" t="s">
        <v>737</v>
      </c>
      <c r="C68" s="1"/>
      <c r="D68" s="1"/>
      <c r="E68" s="1"/>
      <c r="F68" s="1"/>
      <c r="G68" s="1"/>
      <c r="H68" s="1"/>
      <c r="I68" s="47"/>
    </row>
    <row r="69" spans="2:9" ht="12.75">
      <c r="B69" s="2" t="s">
        <v>7</v>
      </c>
      <c r="C69" s="2" t="s">
        <v>8</v>
      </c>
      <c r="D69" s="2" t="s">
        <v>9</v>
      </c>
      <c r="E69" s="2" t="s">
        <v>10</v>
      </c>
      <c r="F69" s="2" t="s">
        <v>11</v>
      </c>
      <c r="G69" s="2" t="s">
        <v>12</v>
      </c>
      <c r="H69" s="2" t="s">
        <v>13</v>
      </c>
      <c r="I69" s="47"/>
    </row>
    <row r="70" spans="2:9" ht="15" thickBot="1">
      <c r="B70" s="3" t="s">
        <v>14</v>
      </c>
      <c r="C70" s="3"/>
      <c r="D70" s="3" t="s">
        <v>15</v>
      </c>
      <c r="E70" s="3"/>
      <c r="F70" s="3"/>
      <c r="G70" s="3"/>
      <c r="H70" s="3" t="s">
        <v>16</v>
      </c>
      <c r="I70" s="47"/>
    </row>
    <row r="71" spans="2:9" ht="3" customHeight="1" thickBot="1">
      <c r="B71" s="4"/>
      <c r="C71" s="5"/>
      <c r="D71" s="5"/>
      <c r="E71" s="5"/>
      <c r="F71" s="5"/>
      <c r="G71" s="5"/>
      <c r="H71" s="6"/>
      <c r="I71" s="47"/>
    </row>
    <row r="72" spans="2:9" ht="13.5" thickBot="1">
      <c r="B72" s="4" t="s">
        <v>721</v>
      </c>
      <c r="C72" s="5"/>
      <c r="D72" s="5"/>
      <c r="E72" s="5"/>
      <c r="F72" s="5"/>
      <c r="G72" s="5"/>
      <c r="H72" s="6"/>
      <c r="I72" s="47"/>
    </row>
    <row r="73" spans="2:9" ht="12.75">
      <c r="B73" s="23" t="s">
        <v>723</v>
      </c>
      <c r="C73" s="227" t="s">
        <v>19</v>
      </c>
      <c r="D73" s="231">
        <v>6</v>
      </c>
      <c r="E73" s="26" t="s">
        <v>387</v>
      </c>
      <c r="F73" s="234" t="s">
        <v>495</v>
      </c>
      <c r="G73" s="234" t="s">
        <v>369</v>
      </c>
      <c r="H73" s="237" t="s">
        <v>329</v>
      </c>
      <c r="I73" s="47"/>
    </row>
    <row r="74" spans="2:9" ht="12.75">
      <c r="B74" s="17" t="s">
        <v>724</v>
      </c>
      <c r="C74" s="148" t="s">
        <v>19</v>
      </c>
      <c r="D74" s="154">
        <v>10058</v>
      </c>
      <c r="E74" s="16" t="s">
        <v>387</v>
      </c>
      <c r="F74" s="148" t="s">
        <v>494</v>
      </c>
      <c r="G74" s="148" t="s">
        <v>369</v>
      </c>
      <c r="H74" s="155" t="s">
        <v>329</v>
      </c>
      <c r="I74" s="47"/>
    </row>
    <row r="75" spans="2:9" ht="3" customHeight="1">
      <c r="B75" s="156"/>
      <c r="C75" s="157"/>
      <c r="D75" s="157"/>
      <c r="E75" s="157"/>
      <c r="F75" s="157"/>
      <c r="G75" s="157"/>
      <c r="H75" s="158"/>
      <c r="I75" s="47"/>
    </row>
    <row r="76" spans="2:9" ht="13.5" thickBot="1">
      <c r="B76" s="159" t="s">
        <v>722</v>
      </c>
      <c r="C76" s="160"/>
      <c r="D76" s="161">
        <f>SUM(D73:D75)</f>
        <v>10064</v>
      </c>
      <c r="E76" s="160"/>
      <c r="F76" s="160"/>
      <c r="G76" s="160"/>
      <c r="H76" s="162"/>
      <c r="I76" s="47"/>
    </row>
    <row r="77" spans="2:9" ht="13.5" thickBot="1">
      <c r="B77" s="4" t="s">
        <v>728</v>
      </c>
      <c r="C77" s="5"/>
      <c r="D77" s="5"/>
      <c r="E77" s="5"/>
      <c r="F77" s="5"/>
      <c r="G77" s="5"/>
      <c r="H77" s="6"/>
      <c r="I77" s="47"/>
    </row>
    <row r="78" spans="2:9" ht="12.75">
      <c r="B78" s="23" t="s">
        <v>695</v>
      </c>
      <c r="C78" s="227" t="s">
        <v>19</v>
      </c>
      <c r="D78" s="231">
        <v>1626</v>
      </c>
      <c r="E78" s="26" t="s">
        <v>387</v>
      </c>
      <c r="F78" s="234" t="s">
        <v>495</v>
      </c>
      <c r="G78" s="234" t="s">
        <v>369</v>
      </c>
      <c r="H78" s="238" t="s">
        <v>329</v>
      </c>
      <c r="I78" s="47"/>
    </row>
    <row r="79" spans="2:9" ht="12.75">
      <c r="B79" s="17" t="s">
        <v>696</v>
      </c>
      <c r="C79" s="148" t="s">
        <v>19</v>
      </c>
      <c r="D79" s="229">
        <v>62</v>
      </c>
      <c r="E79" s="16" t="s">
        <v>387</v>
      </c>
      <c r="F79" s="228" t="s">
        <v>494</v>
      </c>
      <c r="G79" s="228" t="s">
        <v>369</v>
      </c>
      <c r="H79" s="15" t="s">
        <v>329</v>
      </c>
      <c r="I79" s="47"/>
    </row>
    <row r="80" spans="2:9" ht="12.75">
      <c r="B80" s="17" t="s">
        <v>697</v>
      </c>
      <c r="C80" s="148" t="s">
        <v>19</v>
      </c>
      <c r="D80" s="229">
        <v>430</v>
      </c>
      <c r="E80" s="16" t="s">
        <v>387</v>
      </c>
      <c r="F80" s="228" t="s">
        <v>495</v>
      </c>
      <c r="G80" s="228" t="s">
        <v>369</v>
      </c>
      <c r="H80" s="15" t="s">
        <v>329</v>
      </c>
      <c r="I80" s="47"/>
    </row>
    <row r="81" spans="2:9" ht="3" customHeight="1">
      <c r="B81" s="156"/>
      <c r="C81" s="157"/>
      <c r="D81" s="157"/>
      <c r="E81" s="157"/>
      <c r="F81" s="157"/>
      <c r="G81" s="157"/>
      <c r="H81" s="158"/>
      <c r="I81" s="47"/>
    </row>
    <row r="82" spans="2:9" ht="13.5" thickBot="1">
      <c r="B82" s="159" t="s">
        <v>729</v>
      </c>
      <c r="C82" s="160"/>
      <c r="D82" s="161">
        <f>SUM(D78:D81)</f>
        <v>2118</v>
      </c>
      <c r="E82" s="160"/>
      <c r="F82" s="160"/>
      <c r="G82" s="160"/>
      <c r="H82" s="162"/>
      <c r="I82" s="47"/>
    </row>
    <row r="83" spans="2:9" ht="12.75">
      <c r="B83" s="44"/>
      <c r="C83" s="44"/>
      <c r="D83" s="75"/>
      <c r="E83" s="44"/>
      <c r="F83" s="45"/>
      <c r="G83" s="45"/>
      <c r="H83" s="45"/>
      <c r="I83" s="47"/>
    </row>
    <row r="84" spans="2:9" ht="12.75">
      <c r="B84" s="44"/>
      <c r="C84" s="44"/>
      <c r="D84" s="75"/>
      <c r="E84" s="44"/>
      <c r="F84" s="45"/>
      <c r="G84" s="45"/>
      <c r="H84" s="45"/>
      <c r="I84" s="47"/>
    </row>
    <row r="85" spans="2:9" ht="12.75">
      <c r="B85" s="44"/>
      <c r="C85" s="44"/>
      <c r="D85" s="75"/>
      <c r="E85" s="44"/>
      <c r="F85" s="45"/>
      <c r="G85" s="45"/>
      <c r="H85" s="45"/>
      <c r="I85" s="47"/>
    </row>
    <row r="86" spans="2:9" ht="12.75">
      <c r="B86" s="44"/>
      <c r="C86" s="44"/>
      <c r="D86" s="75"/>
      <c r="E86" s="44"/>
      <c r="F86" s="45"/>
      <c r="G86" s="45"/>
      <c r="H86" s="45"/>
      <c r="I86" s="47"/>
    </row>
    <row r="87" spans="2:9" ht="12.75">
      <c r="B87" s="44"/>
      <c r="C87" s="44"/>
      <c r="D87" s="75"/>
      <c r="E87" s="44"/>
      <c r="F87" s="45"/>
      <c r="G87" s="45"/>
      <c r="H87" s="45"/>
      <c r="I87" s="47"/>
    </row>
    <row r="88" spans="2:9" ht="12.75">
      <c r="B88" s="44"/>
      <c r="C88" s="44"/>
      <c r="D88" s="75"/>
      <c r="E88" s="44"/>
      <c r="F88" s="45"/>
      <c r="G88" s="45"/>
      <c r="H88" s="45"/>
      <c r="I88" s="47"/>
    </row>
    <row r="89" spans="2:9" ht="12.75">
      <c r="B89" s="44"/>
      <c r="C89" s="44"/>
      <c r="D89" s="75"/>
      <c r="E89" s="44"/>
      <c r="F89" s="45"/>
      <c r="G89" s="45"/>
      <c r="H89" s="45"/>
      <c r="I89" s="47"/>
    </row>
    <row r="90" spans="2:9" ht="12.75">
      <c r="B90" s="44"/>
      <c r="C90" s="44"/>
      <c r="D90" s="75"/>
      <c r="E90" s="44"/>
      <c r="F90" s="45"/>
      <c r="G90" s="45"/>
      <c r="H90" s="45"/>
      <c r="I90" s="47"/>
    </row>
    <row r="91" spans="2:9" ht="12.75">
      <c r="B91" s="44"/>
      <c r="C91" s="44"/>
      <c r="D91" s="75"/>
      <c r="E91" s="44"/>
      <c r="F91" s="45"/>
      <c r="G91" s="45"/>
      <c r="H91" s="45"/>
      <c r="I91" s="47"/>
    </row>
    <row r="92" spans="2:9" ht="12.75">
      <c r="B92" s="44"/>
      <c r="C92" s="44"/>
      <c r="D92" s="75"/>
      <c r="E92" s="44"/>
      <c r="F92" s="45"/>
      <c r="G92" s="45"/>
      <c r="H92" s="45"/>
      <c r="I92" s="47"/>
    </row>
    <row r="93" spans="2:9" ht="12.75">
      <c r="B93" s="44"/>
      <c r="C93" s="44"/>
      <c r="D93" s="75"/>
      <c r="E93" s="44"/>
      <c r="F93" s="45"/>
      <c r="G93" s="45"/>
      <c r="H93" s="45"/>
      <c r="I93" s="47"/>
    </row>
    <row r="94" spans="2:9" ht="12.75">
      <c r="B94" s="44"/>
      <c r="C94" s="44"/>
      <c r="D94" s="75"/>
      <c r="E94" s="44"/>
      <c r="F94" s="45"/>
      <c r="G94" s="45"/>
      <c r="H94" s="45"/>
      <c r="I94" s="47"/>
    </row>
    <row r="95" spans="2:9" ht="12.75">
      <c r="B95" s="44"/>
      <c r="C95" s="44"/>
      <c r="D95" s="75"/>
      <c r="E95" s="44"/>
      <c r="F95" s="45"/>
      <c r="G95" s="45"/>
      <c r="H95" s="45"/>
      <c r="I95" s="47"/>
    </row>
    <row r="96" spans="2:9" ht="12.75">
      <c r="B96" s="44"/>
      <c r="C96" s="44"/>
      <c r="D96" s="75"/>
      <c r="E96" s="44"/>
      <c r="F96" s="45"/>
      <c r="G96" s="45"/>
      <c r="H96" s="45"/>
      <c r="I96" s="47"/>
    </row>
    <row r="97" spans="2:9" ht="12.75">
      <c r="B97" s="44"/>
      <c r="C97" s="44"/>
      <c r="D97" s="75"/>
      <c r="E97" s="44"/>
      <c r="F97" s="45"/>
      <c r="G97" s="45"/>
      <c r="H97" s="45"/>
      <c r="I97" s="47"/>
    </row>
    <row r="98" spans="2:9" ht="12.75">
      <c r="B98" s="44"/>
      <c r="C98" s="44"/>
      <c r="D98" s="75"/>
      <c r="E98" s="44"/>
      <c r="F98" s="45"/>
      <c r="G98" s="45"/>
      <c r="H98" s="45"/>
      <c r="I98" s="47"/>
    </row>
    <row r="99" spans="2:9" ht="12.75">
      <c r="B99" s="44"/>
      <c r="C99" s="44"/>
      <c r="D99" s="75"/>
      <c r="E99" s="44"/>
      <c r="F99" s="45"/>
      <c r="G99" s="45"/>
      <c r="H99" s="45"/>
      <c r="I99" s="47"/>
    </row>
    <row r="100" spans="2:9" ht="12.75">
      <c r="B100" s="44"/>
      <c r="C100" s="44"/>
      <c r="D100" s="75"/>
      <c r="E100" s="44"/>
      <c r="F100" s="45"/>
      <c r="G100" s="45"/>
      <c r="H100" s="45"/>
      <c r="I100" s="47"/>
    </row>
    <row r="101" spans="2:9" ht="12.75">
      <c r="B101" s="44"/>
      <c r="C101" s="44"/>
      <c r="D101" s="75"/>
      <c r="E101" s="44"/>
      <c r="F101" s="45"/>
      <c r="G101" s="45"/>
      <c r="H101" s="45"/>
      <c r="I101" s="47"/>
    </row>
    <row r="102" spans="2:9" ht="12.75">
      <c r="B102" s="44"/>
      <c r="C102" s="44"/>
      <c r="D102" s="75"/>
      <c r="E102" s="44"/>
      <c r="F102" s="45"/>
      <c r="G102" s="45"/>
      <c r="H102" s="45"/>
      <c r="I102" s="47"/>
    </row>
    <row r="103" spans="2:9" ht="12.75">
      <c r="B103" s="44"/>
      <c r="C103" s="44"/>
      <c r="D103" s="75"/>
      <c r="E103" s="44"/>
      <c r="F103" s="45"/>
      <c r="G103" s="45"/>
      <c r="H103" s="45"/>
      <c r="I103" s="47"/>
    </row>
    <row r="104" spans="2:9" ht="12.75">
      <c r="B104" s="44"/>
      <c r="C104" s="44"/>
      <c r="D104" s="75"/>
      <c r="E104" s="44"/>
      <c r="F104" s="45"/>
      <c r="G104" s="45"/>
      <c r="H104" s="45"/>
      <c r="I104" s="47"/>
    </row>
    <row r="105" spans="2:9" ht="12.75">
      <c r="B105" s="44"/>
      <c r="C105" s="44"/>
      <c r="D105" s="75"/>
      <c r="E105" s="44"/>
      <c r="F105" s="45"/>
      <c r="G105" s="45"/>
      <c r="H105" s="45"/>
      <c r="I105" s="47"/>
    </row>
    <row r="106" spans="2:9" ht="12.75">
      <c r="B106" s="44"/>
      <c r="C106" s="44"/>
      <c r="D106" s="75"/>
      <c r="E106" s="44"/>
      <c r="F106" s="45"/>
      <c r="G106" s="45"/>
      <c r="H106" s="45"/>
      <c r="I106" s="47"/>
    </row>
    <row r="107" spans="2:9" ht="12.75">
      <c r="B107" s="44"/>
      <c r="C107" s="44"/>
      <c r="D107" s="75"/>
      <c r="E107" s="44"/>
      <c r="F107" s="45"/>
      <c r="G107" s="45"/>
      <c r="H107" s="45"/>
      <c r="I107" s="47"/>
    </row>
    <row r="108" spans="2:9" ht="12.75">
      <c r="B108" s="44"/>
      <c r="C108" s="44"/>
      <c r="D108" s="75"/>
      <c r="E108" s="44"/>
      <c r="F108" s="45"/>
      <c r="G108" s="45"/>
      <c r="H108" s="45"/>
      <c r="I108" s="47"/>
    </row>
    <row r="109" spans="2:9" ht="12.75">
      <c r="B109" s="44"/>
      <c r="C109" s="44"/>
      <c r="D109" s="75"/>
      <c r="E109" s="44"/>
      <c r="F109" s="45"/>
      <c r="G109" s="45"/>
      <c r="H109" s="45"/>
      <c r="I109" s="47"/>
    </row>
    <row r="110" spans="2:9" ht="12.75">
      <c r="B110" s="44"/>
      <c r="C110" s="44"/>
      <c r="D110" s="75"/>
      <c r="E110" s="44"/>
      <c r="F110" s="45"/>
      <c r="G110" s="45"/>
      <c r="H110" s="45"/>
      <c r="I110" s="47"/>
    </row>
    <row r="111" spans="2:9" ht="12.75">
      <c r="B111" s="44"/>
      <c r="C111" s="44"/>
      <c r="D111" s="75"/>
      <c r="E111" s="44"/>
      <c r="F111" s="45"/>
      <c r="G111" s="45"/>
      <c r="H111" s="45"/>
      <c r="I111" s="47"/>
    </row>
    <row r="112" spans="2:9" ht="12.75">
      <c r="B112" s="44"/>
      <c r="C112" s="44"/>
      <c r="D112" s="75"/>
      <c r="E112" s="44"/>
      <c r="F112" s="45"/>
      <c r="G112" s="45"/>
      <c r="H112" s="45"/>
      <c r="I112" s="47"/>
    </row>
    <row r="113" spans="2:9" ht="12.75">
      <c r="B113" s="44"/>
      <c r="C113" s="44"/>
      <c r="D113" s="75"/>
      <c r="E113" s="44"/>
      <c r="F113" s="45"/>
      <c r="G113" s="45"/>
      <c r="H113" s="45"/>
      <c r="I113" s="47"/>
    </row>
    <row r="114" spans="2:9" ht="12.75">
      <c r="B114" s="44"/>
      <c r="C114" s="44"/>
      <c r="D114" s="75"/>
      <c r="E114" s="44"/>
      <c r="F114" s="45"/>
      <c r="G114" s="45"/>
      <c r="H114" s="45"/>
      <c r="I114" s="47"/>
    </row>
    <row r="115" spans="2:9" ht="12.75">
      <c r="B115" s="44"/>
      <c r="C115" s="44"/>
      <c r="D115" s="75"/>
      <c r="E115" s="44"/>
      <c r="F115" s="45"/>
      <c r="G115" s="45"/>
      <c r="H115" s="45"/>
      <c r="I115" s="47"/>
    </row>
    <row r="116" spans="2:9" ht="12.75">
      <c r="B116" s="44"/>
      <c r="C116" s="44"/>
      <c r="D116" s="75"/>
      <c r="E116" s="44"/>
      <c r="F116" s="45"/>
      <c r="G116" s="45"/>
      <c r="H116" s="45"/>
      <c r="I116" s="47"/>
    </row>
    <row r="117" spans="2:9" ht="12.75">
      <c r="B117" s="44"/>
      <c r="C117" s="44"/>
      <c r="D117" s="75"/>
      <c r="E117" s="44"/>
      <c r="F117" s="45"/>
      <c r="G117" s="45"/>
      <c r="H117" s="45"/>
      <c r="I117" s="47"/>
    </row>
    <row r="118" spans="2:9" ht="12.75">
      <c r="B118" s="44"/>
      <c r="C118" s="44"/>
      <c r="D118" s="75"/>
      <c r="E118" s="44"/>
      <c r="F118" s="45"/>
      <c r="G118" s="45"/>
      <c r="H118" s="45"/>
      <c r="I118" s="47"/>
    </row>
    <row r="119" spans="2:10" ht="12.75">
      <c r="B119" s="522" t="s">
        <v>0</v>
      </c>
      <c r="C119" s="522"/>
      <c r="D119" s="522"/>
      <c r="E119" s="522"/>
      <c r="F119" s="522"/>
      <c r="G119" s="522"/>
      <c r="H119" s="522"/>
      <c r="I119" s="47"/>
      <c r="J119" s="48"/>
    </row>
    <row r="120" spans="2:9" ht="12.75">
      <c r="B120" s="1"/>
      <c r="C120" s="1"/>
      <c r="D120" s="1"/>
      <c r="E120" s="1"/>
      <c r="F120" s="1"/>
      <c r="G120" s="1"/>
      <c r="H120" s="1"/>
      <c r="I120" s="47"/>
    </row>
    <row r="121" spans="2:9" ht="12.75">
      <c r="B121" s="522" t="s">
        <v>1</v>
      </c>
      <c r="C121" s="522"/>
      <c r="D121" s="522"/>
      <c r="E121" s="522"/>
      <c r="F121" s="522"/>
      <c r="G121" s="522"/>
      <c r="H121" s="522"/>
      <c r="I121" s="47"/>
    </row>
    <row r="122" spans="2:9" ht="12.75">
      <c r="B122" s="1"/>
      <c r="C122" s="1"/>
      <c r="D122" s="1"/>
      <c r="E122" s="1"/>
      <c r="F122" s="1"/>
      <c r="G122" s="1" t="s">
        <v>376</v>
      </c>
      <c r="H122" s="1"/>
      <c r="I122" s="47"/>
    </row>
    <row r="123" spans="3:9" ht="12.75">
      <c r="C123" s="1"/>
      <c r="D123" s="1"/>
      <c r="E123" s="1"/>
      <c r="F123" s="1"/>
      <c r="G123" s="1" t="s">
        <v>78</v>
      </c>
      <c r="H123" s="1"/>
      <c r="I123" s="47"/>
    </row>
    <row r="124" spans="2:9" ht="12.75">
      <c r="B124" s="1" t="s">
        <v>739</v>
      </c>
      <c r="C124" s="1"/>
      <c r="D124" s="1"/>
      <c r="E124" s="1"/>
      <c r="F124" s="1"/>
      <c r="G124" s="1" t="s">
        <v>306</v>
      </c>
      <c r="H124" s="1"/>
      <c r="I124" s="47"/>
    </row>
    <row r="125" spans="2:9" ht="12.75">
      <c r="B125" s="1" t="s">
        <v>736</v>
      </c>
      <c r="C125" s="1"/>
      <c r="D125" s="1"/>
      <c r="E125" s="1"/>
      <c r="F125" s="1"/>
      <c r="G125" s="1" t="s">
        <v>6</v>
      </c>
      <c r="H125" s="1"/>
      <c r="I125" s="47"/>
    </row>
    <row r="126" spans="2:9" ht="13.5" thickBot="1">
      <c r="B126" s="1" t="s">
        <v>737</v>
      </c>
      <c r="C126" s="1"/>
      <c r="D126" s="1"/>
      <c r="E126" s="1"/>
      <c r="F126" s="1"/>
      <c r="G126" s="1"/>
      <c r="H126" s="1"/>
      <c r="I126" s="47"/>
    </row>
    <row r="127" spans="2:9" ht="12.75">
      <c r="B127" s="2" t="s">
        <v>7</v>
      </c>
      <c r="C127" s="2" t="s">
        <v>8</v>
      </c>
      <c r="D127" s="2" t="s">
        <v>9</v>
      </c>
      <c r="E127" s="2" t="s">
        <v>10</v>
      </c>
      <c r="F127" s="2" t="s">
        <v>11</v>
      </c>
      <c r="G127" s="2" t="s">
        <v>12</v>
      </c>
      <c r="H127" s="2" t="s">
        <v>13</v>
      </c>
      <c r="I127" s="47"/>
    </row>
    <row r="128" spans="2:9" ht="15" thickBot="1">
      <c r="B128" s="3" t="s">
        <v>14</v>
      </c>
      <c r="C128" s="3"/>
      <c r="D128" s="3" t="s">
        <v>15</v>
      </c>
      <c r="E128" s="3"/>
      <c r="F128" s="3"/>
      <c r="G128" s="3"/>
      <c r="H128" s="3" t="s">
        <v>16</v>
      </c>
      <c r="I128" s="47"/>
    </row>
    <row r="129" spans="2:9" ht="3" customHeight="1" thickBot="1">
      <c r="B129" s="4"/>
      <c r="C129" s="5"/>
      <c r="D129" s="5"/>
      <c r="E129" s="5"/>
      <c r="F129" s="5"/>
      <c r="G129" s="5"/>
      <c r="H129" s="6"/>
      <c r="I129" s="47"/>
    </row>
    <row r="130" spans="2:9" ht="13.5" thickBot="1">
      <c r="B130" s="4" t="s">
        <v>650</v>
      </c>
      <c r="C130" s="5"/>
      <c r="D130" s="5"/>
      <c r="E130" s="5"/>
      <c r="F130" s="5"/>
      <c r="G130" s="5"/>
      <c r="H130" s="6"/>
      <c r="I130" s="47"/>
    </row>
    <row r="131" spans="2:9" ht="12.75">
      <c r="B131" s="23" t="s">
        <v>653</v>
      </c>
      <c r="C131" s="227" t="s">
        <v>18</v>
      </c>
      <c r="D131" s="231">
        <v>2924</v>
      </c>
      <c r="E131" s="26" t="s">
        <v>506</v>
      </c>
      <c r="F131" s="234" t="s">
        <v>495</v>
      </c>
      <c r="G131" s="234" t="s">
        <v>369</v>
      </c>
      <c r="H131" s="238" t="s">
        <v>333</v>
      </c>
      <c r="I131" s="47"/>
    </row>
    <row r="132" spans="2:9" ht="12.75">
      <c r="B132" s="17" t="s">
        <v>654</v>
      </c>
      <c r="C132" s="148" t="s">
        <v>18</v>
      </c>
      <c r="D132" s="154">
        <v>697</v>
      </c>
      <c r="E132" s="16" t="s">
        <v>506</v>
      </c>
      <c r="F132" s="148" t="s">
        <v>495</v>
      </c>
      <c r="G132" s="148" t="s">
        <v>369</v>
      </c>
      <c r="H132" s="15" t="s">
        <v>333</v>
      </c>
      <c r="I132" s="47"/>
    </row>
    <row r="133" spans="2:9" ht="3" customHeight="1">
      <c r="B133" s="156"/>
      <c r="C133" s="157"/>
      <c r="D133" s="157"/>
      <c r="E133" s="157"/>
      <c r="F133" s="157"/>
      <c r="G133" s="157"/>
      <c r="H133" s="158"/>
      <c r="I133" s="47"/>
    </row>
    <row r="134" spans="2:9" ht="13.5" thickBot="1">
      <c r="B134" s="159" t="s">
        <v>652</v>
      </c>
      <c r="C134" s="160"/>
      <c r="D134" s="161">
        <f>SUM(D131:D133)</f>
        <v>3621</v>
      </c>
      <c r="E134" s="160"/>
      <c r="F134" s="160"/>
      <c r="G134" s="160"/>
      <c r="H134" s="162"/>
      <c r="I134" s="47"/>
    </row>
    <row r="135" spans="2:9" ht="13.5" thickBot="1">
      <c r="B135" s="4" t="s">
        <v>664</v>
      </c>
      <c r="C135" s="5"/>
      <c r="D135" s="5"/>
      <c r="E135" s="5"/>
      <c r="F135" s="5"/>
      <c r="G135" s="5"/>
      <c r="H135" s="6"/>
      <c r="I135" s="47"/>
    </row>
    <row r="136" spans="2:9" ht="12.75">
      <c r="B136" s="23" t="s">
        <v>666</v>
      </c>
      <c r="C136" s="227" t="s">
        <v>18</v>
      </c>
      <c r="D136" s="231">
        <v>984</v>
      </c>
      <c r="E136" s="26" t="s">
        <v>502</v>
      </c>
      <c r="F136" s="234" t="s">
        <v>494</v>
      </c>
      <c r="G136" s="234" t="s">
        <v>369</v>
      </c>
      <c r="H136" s="238" t="s">
        <v>331</v>
      </c>
      <c r="I136" s="47"/>
    </row>
    <row r="137" spans="2:9" ht="3" customHeight="1">
      <c r="B137" s="156"/>
      <c r="C137" s="157"/>
      <c r="D137" s="157"/>
      <c r="E137" s="157"/>
      <c r="F137" s="157"/>
      <c r="G137" s="157"/>
      <c r="H137" s="158"/>
      <c r="I137" s="47"/>
    </row>
    <row r="138" spans="2:9" ht="13.5" thickBot="1">
      <c r="B138" s="159" t="s">
        <v>665</v>
      </c>
      <c r="C138" s="160"/>
      <c r="D138" s="161">
        <f>SUM(D136:D137)</f>
        <v>984</v>
      </c>
      <c r="E138" s="160"/>
      <c r="F138" s="160"/>
      <c r="G138" s="160"/>
      <c r="H138" s="162"/>
      <c r="I138" s="47"/>
    </row>
    <row r="139" spans="2:9" ht="13.5" thickBot="1">
      <c r="B139" s="4" t="s">
        <v>728</v>
      </c>
      <c r="C139" s="5"/>
      <c r="D139" s="5"/>
      <c r="E139" s="5"/>
      <c r="F139" s="5"/>
      <c r="G139" s="5"/>
      <c r="H139" s="6"/>
      <c r="I139" s="47"/>
    </row>
    <row r="140" spans="2:9" ht="12.75">
      <c r="B140" s="23" t="s">
        <v>730</v>
      </c>
      <c r="C140" s="227" t="s">
        <v>19</v>
      </c>
      <c r="D140" s="231">
        <v>1391</v>
      </c>
      <c r="E140" s="26" t="s">
        <v>387</v>
      </c>
      <c r="F140" s="234" t="s">
        <v>495</v>
      </c>
      <c r="G140" s="234" t="s">
        <v>369</v>
      </c>
      <c r="H140" s="238" t="s">
        <v>329</v>
      </c>
      <c r="I140" s="47"/>
    </row>
    <row r="141" spans="2:9" ht="12.75">
      <c r="B141" s="17" t="s">
        <v>731</v>
      </c>
      <c r="C141" s="148" t="s">
        <v>19</v>
      </c>
      <c r="D141" s="229">
        <v>538</v>
      </c>
      <c r="E141" s="16" t="s">
        <v>503</v>
      </c>
      <c r="F141" s="228" t="s">
        <v>494</v>
      </c>
      <c r="G141" s="228" t="s">
        <v>369</v>
      </c>
      <c r="H141" s="15" t="s">
        <v>330</v>
      </c>
      <c r="I141" s="47"/>
    </row>
    <row r="142" spans="2:10" ht="12.75">
      <c r="B142" s="17" t="s">
        <v>28</v>
      </c>
      <c r="C142" s="148" t="s">
        <v>19</v>
      </c>
      <c r="D142" s="229">
        <v>6476</v>
      </c>
      <c r="E142" s="16" t="s">
        <v>503</v>
      </c>
      <c r="F142" s="228" t="s">
        <v>495</v>
      </c>
      <c r="G142" s="228" t="s">
        <v>369</v>
      </c>
      <c r="H142" s="15" t="s">
        <v>330</v>
      </c>
      <c r="I142" s="47"/>
      <c r="J142" s="48"/>
    </row>
    <row r="143" spans="2:9" ht="12.75">
      <c r="B143" s="17" t="s">
        <v>732</v>
      </c>
      <c r="C143" s="148" t="s">
        <v>19</v>
      </c>
      <c r="D143" s="229">
        <v>1488</v>
      </c>
      <c r="E143" s="16" t="s">
        <v>387</v>
      </c>
      <c r="F143" s="228" t="s">
        <v>495</v>
      </c>
      <c r="G143" s="228" t="s">
        <v>369</v>
      </c>
      <c r="H143" s="15" t="s">
        <v>329</v>
      </c>
      <c r="I143" s="47"/>
    </row>
    <row r="144" spans="2:9" ht="3" customHeight="1">
      <c r="B144" s="156"/>
      <c r="C144" s="157"/>
      <c r="D144" s="157"/>
      <c r="E144" s="157"/>
      <c r="F144" s="157"/>
      <c r="G144" s="157"/>
      <c r="H144" s="158"/>
      <c r="I144" s="47"/>
    </row>
    <row r="145" spans="2:9" ht="13.5" thickBot="1">
      <c r="B145" s="159" t="s">
        <v>729</v>
      </c>
      <c r="C145" s="160"/>
      <c r="D145" s="161">
        <f>SUM(D140:D144)</f>
        <v>9893</v>
      </c>
      <c r="E145" s="160"/>
      <c r="F145" s="160"/>
      <c r="G145" s="160"/>
      <c r="H145" s="162"/>
      <c r="I145" s="47"/>
    </row>
    <row r="146" spans="2:9" ht="12.75">
      <c r="B146" s="44"/>
      <c r="C146" s="44"/>
      <c r="D146" s="75"/>
      <c r="E146" s="44"/>
      <c r="F146" s="45"/>
      <c r="G146" s="45"/>
      <c r="H146" s="76"/>
      <c r="I146" s="47"/>
    </row>
    <row r="147" spans="2:9" ht="12.75">
      <c r="B147" s="44"/>
      <c r="C147" s="44"/>
      <c r="D147" s="75"/>
      <c r="E147" s="44"/>
      <c r="F147" s="45"/>
      <c r="G147" s="45"/>
      <c r="H147" s="76"/>
      <c r="I147" s="47"/>
    </row>
    <row r="148" spans="2:9" ht="12.75">
      <c r="B148" s="44"/>
      <c r="C148" s="44"/>
      <c r="D148" s="75"/>
      <c r="E148" s="44"/>
      <c r="F148" s="45"/>
      <c r="G148" s="45"/>
      <c r="H148" s="76"/>
      <c r="I148" s="47"/>
    </row>
    <row r="149" spans="2:9" ht="12.75">
      <c r="B149" s="44"/>
      <c r="C149" s="44"/>
      <c r="D149" s="75"/>
      <c r="E149" s="44"/>
      <c r="F149" s="45"/>
      <c r="G149" s="45"/>
      <c r="H149" s="76"/>
      <c r="I149" s="47"/>
    </row>
    <row r="150" spans="2:9" ht="12.75">
      <c r="B150" s="44"/>
      <c r="C150" s="44"/>
      <c r="D150" s="75"/>
      <c r="E150" s="44"/>
      <c r="F150" s="45"/>
      <c r="G150" s="45"/>
      <c r="H150" s="76"/>
      <c r="I150" s="47"/>
    </row>
    <row r="151" spans="2:9" ht="12.75">
      <c r="B151" s="44"/>
      <c r="C151" s="44"/>
      <c r="D151" s="75"/>
      <c r="E151" s="44"/>
      <c r="F151" s="45"/>
      <c r="G151" s="45"/>
      <c r="H151" s="76"/>
      <c r="I151" s="47"/>
    </row>
    <row r="152" spans="2:9" ht="12.75">
      <c r="B152" s="44"/>
      <c r="C152" s="44"/>
      <c r="D152" s="75"/>
      <c r="E152" s="44"/>
      <c r="F152" s="45"/>
      <c r="G152" s="45"/>
      <c r="H152" s="76"/>
      <c r="I152" s="47"/>
    </row>
    <row r="153" spans="2:9" ht="12.75">
      <c r="B153" s="44"/>
      <c r="C153" s="44"/>
      <c r="D153" s="75"/>
      <c r="E153" s="44"/>
      <c r="F153" s="45"/>
      <c r="G153" s="45"/>
      <c r="H153" s="76"/>
      <c r="I153" s="47"/>
    </row>
    <row r="154" spans="2:9" ht="12.75">
      <c r="B154" s="44"/>
      <c r="C154" s="44"/>
      <c r="D154" s="75"/>
      <c r="E154" s="44"/>
      <c r="F154" s="45"/>
      <c r="G154" s="45"/>
      <c r="H154" s="76"/>
      <c r="I154" s="47"/>
    </row>
    <row r="155" spans="2:9" ht="12.75">
      <c r="B155" s="44"/>
      <c r="C155" s="44"/>
      <c r="D155" s="75"/>
      <c r="E155" s="44"/>
      <c r="F155" s="45"/>
      <c r="G155" s="45"/>
      <c r="H155" s="76"/>
      <c r="I155" s="47"/>
    </row>
    <row r="156" spans="2:9" ht="12.75">
      <c r="B156" s="44"/>
      <c r="C156" s="44"/>
      <c r="D156" s="75"/>
      <c r="E156" s="44"/>
      <c r="F156" s="45"/>
      <c r="G156" s="45"/>
      <c r="H156" s="76"/>
      <c r="I156" s="47"/>
    </row>
    <row r="157" spans="2:9" ht="12.75">
      <c r="B157" s="44"/>
      <c r="C157" s="44"/>
      <c r="D157" s="75"/>
      <c r="E157" s="44"/>
      <c r="F157" s="45"/>
      <c r="G157" s="45"/>
      <c r="H157" s="76"/>
      <c r="I157" s="47"/>
    </row>
    <row r="158" spans="2:9" ht="12.75">
      <c r="B158" s="44"/>
      <c r="C158" s="44"/>
      <c r="D158" s="75"/>
      <c r="E158" s="44"/>
      <c r="F158" s="45"/>
      <c r="G158" s="45"/>
      <c r="H158" s="76"/>
      <c r="I158" s="47"/>
    </row>
    <row r="159" spans="2:9" ht="12.75">
      <c r="B159" s="44"/>
      <c r="C159" s="44"/>
      <c r="D159" s="75"/>
      <c r="E159" s="44"/>
      <c r="F159" s="45"/>
      <c r="G159" s="45"/>
      <c r="H159" s="76"/>
      <c r="I159" s="47"/>
    </row>
    <row r="160" spans="2:9" ht="12.75">
      <c r="B160" s="44"/>
      <c r="C160" s="44"/>
      <c r="D160" s="75"/>
      <c r="E160" s="44"/>
      <c r="F160" s="45"/>
      <c r="G160" s="45"/>
      <c r="H160" s="76"/>
      <c r="I160" s="47"/>
    </row>
    <row r="161" spans="2:9" ht="12.75">
      <c r="B161" s="44"/>
      <c r="C161" s="44"/>
      <c r="D161" s="75"/>
      <c r="E161" s="44"/>
      <c r="F161" s="45"/>
      <c r="G161" s="45"/>
      <c r="H161" s="76"/>
      <c r="I161" s="47"/>
    </row>
    <row r="162" spans="2:9" ht="12.75">
      <c r="B162" s="44"/>
      <c r="C162" s="44"/>
      <c r="D162" s="75"/>
      <c r="E162" s="44"/>
      <c r="F162" s="45"/>
      <c r="G162" s="45"/>
      <c r="H162" s="76"/>
      <c r="I162" s="47"/>
    </row>
    <row r="163" spans="2:9" ht="12.75">
      <c r="B163" s="44"/>
      <c r="C163" s="44"/>
      <c r="D163" s="75"/>
      <c r="E163" s="44"/>
      <c r="F163" s="45"/>
      <c r="G163" s="45"/>
      <c r="H163" s="76"/>
      <c r="I163" s="47"/>
    </row>
    <row r="164" spans="2:9" ht="12.75">
      <c r="B164" s="44"/>
      <c r="C164" s="44"/>
      <c r="D164" s="75"/>
      <c r="E164" s="44"/>
      <c r="F164" s="45"/>
      <c r="G164" s="45"/>
      <c r="H164" s="76"/>
      <c r="I164" s="47"/>
    </row>
    <row r="165" spans="2:9" ht="12.75">
      <c r="B165" s="44"/>
      <c r="C165" s="44"/>
      <c r="D165" s="75"/>
      <c r="E165" s="44"/>
      <c r="F165" s="45"/>
      <c r="G165" s="45"/>
      <c r="H165" s="76"/>
      <c r="I165" s="47"/>
    </row>
    <row r="166" spans="2:9" ht="12.75">
      <c r="B166" s="44"/>
      <c r="C166" s="44"/>
      <c r="D166" s="75"/>
      <c r="E166" s="44"/>
      <c r="F166" s="45"/>
      <c r="G166" s="45"/>
      <c r="H166" s="76"/>
      <c r="I166" s="47"/>
    </row>
    <row r="167" spans="2:9" ht="12.75">
      <c r="B167" s="44"/>
      <c r="C167" s="44"/>
      <c r="D167" s="75"/>
      <c r="E167" s="44"/>
      <c r="F167" s="45"/>
      <c r="G167" s="45"/>
      <c r="H167" s="76"/>
      <c r="I167" s="47"/>
    </row>
    <row r="168" spans="2:9" ht="12.75">
      <c r="B168" s="44"/>
      <c r="C168" s="44"/>
      <c r="D168" s="75"/>
      <c r="E168" s="44"/>
      <c r="F168" s="45"/>
      <c r="G168" s="45"/>
      <c r="H168" s="76"/>
      <c r="I168" s="47"/>
    </row>
    <row r="169" spans="2:9" ht="12.75">
      <c r="B169" s="44"/>
      <c r="C169" s="44"/>
      <c r="D169" s="75"/>
      <c r="E169" s="44"/>
      <c r="F169" s="45"/>
      <c r="G169" s="45"/>
      <c r="H169" s="76"/>
      <c r="I169" s="47"/>
    </row>
    <row r="170" spans="2:9" ht="12.75">
      <c r="B170" s="44"/>
      <c r="C170" s="44"/>
      <c r="D170" s="75"/>
      <c r="E170" s="44"/>
      <c r="F170" s="45"/>
      <c r="G170" s="45"/>
      <c r="H170" s="76"/>
      <c r="I170" s="47"/>
    </row>
    <row r="171" spans="2:9" ht="12.75">
      <c r="B171" s="44"/>
      <c r="C171" s="44"/>
      <c r="D171" s="75"/>
      <c r="E171" s="44"/>
      <c r="F171" s="45"/>
      <c r="G171" s="45"/>
      <c r="H171" s="76"/>
      <c r="I171" s="47"/>
    </row>
    <row r="172" spans="2:9" ht="12.75">
      <c r="B172" s="44"/>
      <c r="C172" s="44"/>
      <c r="D172" s="75"/>
      <c r="E172" s="44"/>
      <c r="F172" s="45"/>
      <c r="G172" s="45"/>
      <c r="H172" s="76"/>
      <c r="I172" s="47"/>
    </row>
    <row r="173" spans="2:9" ht="12.75">
      <c r="B173" s="44"/>
      <c r="C173" s="44"/>
      <c r="D173" s="75"/>
      <c r="E173" s="44"/>
      <c r="F173" s="45"/>
      <c r="G173" s="45"/>
      <c r="H173" s="76"/>
      <c r="I173" s="47"/>
    </row>
    <row r="174" spans="2:9" ht="12.75">
      <c r="B174" s="44"/>
      <c r="C174" s="44"/>
      <c r="D174" s="75"/>
      <c r="E174" s="44"/>
      <c r="F174" s="45"/>
      <c r="G174" s="45"/>
      <c r="H174" s="76"/>
      <c r="I174" s="47"/>
    </row>
    <row r="175" spans="2:9" ht="12.75">
      <c r="B175" s="44"/>
      <c r="C175" s="44"/>
      <c r="D175" s="75"/>
      <c r="E175" s="44"/>
      <c r="F175" s="45"/>
      <c r="G175" s="45"/>
      <c r="H175" s="76"/>
      <c r="I175" s="47"/>
    </row>
    <row r="176" spans="2:9" ht="12.75">
      <c r="B176" s="44"/>
      <c r="C176" s="44"/>
      <c r="D176" s="75"/>
      <c r="E176" s="44"/>
      <c r="F176" s="45"/>
      <c r="G176" s="45"/>
      <c r="H176" s="76"/>
      <c r="I176" s="47"/>
    </row>
    <row r="177" spans="2:9" ht="12.75">
      <c r="B177" s="44"/>
      <c r="C177" s="44"/>
      <c r="D177" s="75"/>
      <c r="E177" s="44"/>
      <c r="F177" s="45"/>
      <c r="G177" s="45"/>
      <c r="H177" s="76"/>
      <c r="I177" s="47"/>
    </row>
    <row r="178" spans="2:9" ht="12.75">
      <c r="B178" s="522" t="s">
        <v>0</v>
      </c>
      <c r="C178" s="522"/>
      <c r="D178" s="522"/>
      <c r="E178" s="522"/>
      <c r="F178" s="522"/>
      <c r="G178" s="522"/>
      <c r="H178" s="522"/>
      <c r="I178" s="47"/>
    </row>
    <row r="179" spans="2:9" ht="12.75">
      <c r="B179" s="1"/>
      <c r="C179" s="1"/>
      <c r="D179" s="1"/>
      <c r="E179" s="1"/>
      <c r="F179" s="1"/>
      <c r="G179" s="1"/>
      <c r="H179" s="1"/>
      <c r="I179" s="47"/>
    </row>
    <row r="180" spans="2:9" ht="12.75">
      <c r="B180" s="522" t="s">
        <v>1</v>
      </c>
      <c r="C180" s="522"/>
      <c r="D180" s="522"/>
      <c r="E180" s="522"/>
      <c r="F180" s="522"/>
      <c r="G180" s="522"/>
      <c r="H180" s="522"/>
      <c r="I180" s="47"/>
    </row>
    <row r="181" spans="3:9" ht="12.75">
      <c r="C181" s="1"/>
      <c r="D181" s="1"/>
      <c r="E181" s="1"/>
      <c r="F181" s="1"/>
      <c r="G181" s="1" t="s">
        <v>376</v>
      </c>
      <c r="H181" s="1"/>
      <c r="I181" s="47"/>
    </row>
    <row r="182" spans="2:9" ht="12.75">
      <c r="B182" s="1" t="s">
        <v>741</v>
      </c>
      <c r="C182" s="1"/>
      <c r="D182" s="1"/>
      <c r="E182" s="1"/>
      <c r="F182" s="1"/>
      <c r="G182" s="1" t="s">
        <v>104</v>
      </c>
      <c r="H182" s="1"/>
      <c r="I182" s="47"/>
    </row>
    <row r="183" spans="2:9" ht="12.75">
      <c r="B183" s="1" t="s">
        <v>740</v>
      </c>
      <c r="C183" s="1"/>
      <c r="D183" s="1"/>
      <c r="E183" s="1"/>
      <c r="F183" s="1"/>
      <c r="G183" s="1" t="s">
        <v>377</v>
      </c>
      <c r="H183" s="1"/>
      <c r="I183" s="47"/>
    </row>
    <row r="184" spans="2:9" ht="12.75">
      <c r="B184" s="1" t="s">
        <v>736</v>
      </c>
      <c r="C184" s="1"/>
      <c r="D184" s="1"/>
      <c r="E184" s="1"/>
      <c r="F184" s="1"/>
      <c r="G184" s="1" t="s">
        <v>6</v>
      </c>
      <c r="H184" s="1"/>
      <c r="I184" s="47"/>
    </row>
    <row r="185" spans="2:9" ht="13.5" thickBot="1">
      <c r="B185" s="1" t="s">
        <v>737</v>
      </c>
      <c r="C185" s="1"/>
      <c r="D185" s="1"/>
      <c r="E185" s="1"/>
      <c r="F185" s="1"/>
      <c r="G185" s="1"/>
      <c r="H185" s="1"/>
      <c r="I185" s="47"/>
    </row>
    <row r="186" spans="2:9" ht="12.75">
      <c r="B186" s="2" t="s">
        <v>7</v>
      </c>
      <c r="C186" s="2" t="s">
        <v>8</v>
      </c>
      <c r="D186" s="2" t="s">
        <v>9</v>
      </c>
      <c r="E186" s="2" t="s">
        <v>10</v>
      </c>
      <c r="F186" s="2" t="s">
        <v>11</v>
      </c>
      <c r="G186" s="2" t="s">
        <v>12</v>
      </c>
      <c r="H186" s="2" t="s">
        <v>13</v>
      </c>
      <c r="I186" s="47"/>
    </row>
    <row r="187" spans="2:9" ht="15" thickBot="1">
      <c r="B187" s="3" t="s">
        <v>14</v>
      </c>
      <c r="C187" s="3"/>
      <c r="D187" s="3" t="s">
        <v>15</v>
      </c>
      <c r="E187" s="3"/>
      <c r="F187" s="3"/>
      <c r="G187" s="3"/>
      <c r="H187" s="3" t="s">
        <v>16</v>
      </c>
      <c r="I187" s="47"/>
    </row>
    <row r="188" spans="2:9" ht="3" customHeight="1" thickBot="1">
      <c r="B188" s="4"/>
      <c r="C188" s="5"/>
      <c r="D188" s="5"/>
      <c r="E188" s="5"/>
      <c r="F188" s="5"/>
      <c r="G188" s="5"/>
      <c r="H188" s="6"/>
      <c r="I188" s="47"/>
    </row>
    <row r="189" spans="2:9" ht="13.5" thickBot="1">
      <c r="B189" s="7" t="s">
        <v>611</v>
      </c>
      <c r="C189" s="8"/>
      <c r="D189" s="8"/>
      <c r="E189" s="8"/>
      <c r="F189" s="8"/>
      <c r="G189" s="8"/>
      <c r="H189" s="9"/>
      <c r="I189" s="47"/>
    </row>
    <row r="190" spans="2:9" ht="12.75">
      <c r="B190" s="147" t="s">
        <v>613</v>
      </c>
      <c r="C190" s="227" t="s">
        <v>19</v>
      </c>
      <c r="D190" s="149">
        <v>411</v>
      </c>
      <c r="E190" s="148" t="s">
        <v>502</v>
      </c>
      <c r="F190" s="148" t="s">
        <v>495</v>
      </c>
      <c r="G190" s="148" t="s">
        <v>369</v>
      </c>
      <c r="H190" s="155" t="s">
        <v>331</v>
      </c>
      <c r="I190" s="47"/>
    </row>
    <row r="191" spans="2:9" ht="3" customHeight="1">
      <c r="B191" s="156"/>
      <c r="C191" s="157"/>
      <c r="D191" s="157"/>
      <c r="E191" s="157"/>
      <c r="F191" s="157"/>
      <c r="G191" s="157"/>
      <c r="H191" s="158"/>
      <c r="I191" s="47"/>
    </row>
    <row r="192" spans="2:9" ht="13.5" thickBot="1">
      <c r="B192" s="159" t="s">
        <v>612</v>
      </c>
      <c r="C192" s="160"/>
      <c r="D192" s="161">
        <f>SUM(D190:D191)</f>
        <v>411</v>
      </c>
      <c r="E192" s="160"/>
      <c r="F192" s="160"/>
      <c r="G192" s="160"/>
      <c r="H192" s="162"/>
      <c r="I192" s="47"/>
    </row>
    <row r="193" spans="2:9" ht="13.5" thickBot="1">
      <c r="B193" s="4" t="s">
        <v>650</v>
      </c>
      <c r="C193" s="5"/>
      <c r="D193" s="5"/>
      <c r="E193" s="5"/>
      <c r="F193" s="5"/>
      <c r="G193" s="5"/>
      <c r="H193" s="6"/>
      <c r="I193" s="47"/>
    </row>
    <row r="194" spans="2:9" ht="12.75">
      <c r="B194" s="230" t="s">
        <v>655</v>
      </c>
      <c r="C194" s="227" t="s">
        <v>123</v>
      </c>
      <c r="D194" s="231">
        <v>7</v>
      </c>
      <c r="E194" s="227"/>
      <c r="F194" s="227" t="s">
        <v>495</v>
      </c>
      <c r="G194" s="227" t="s">
        <v>369</v>
      </c>
      <c r="H194" s="237" t="s">
        <v>331</v>
      </c>
      <c r="I194" s="47"/>
    </row>
    <row r="195" spans="2:9" ht="12.75">
      <c r="B195" s="235" t="s">
        <v>651</v>
      </c>
      <c r="C195" s="148" t="s">
        <v>18</v>
      </c>
      <c r="D195" s="229">
        <v>9871</v>
      </c>
      <c r="E195" s="148" t="s">
        <v>388</v>
      </c>
      <c r="F195" s="148" t="s">
        <v>495</v>
      </c>
      <c r="G195" s="148" t="s">
        <v>369</v>
      </c>
      <c r="H195" s="155" t="s">
        <v>331</v>
      </c>
      <c r="I195" s="47"/>
    </row>
    <row r="196" spans="2:9" ht="3" customHeight="1">
      <c r="B196" s="156"/>
      <c r="C196" s="157"/>
      <c r="D196" s="157"/>
      <c r="E196" s="157"/>
      <c r="F196" s="157"/>
      <c r="G196" s="157"/>
      <c r="H196" s="158"/>
      <c r="I196" s="47"/>
    </row>
    <row r="197" spans="2:9" ht="13.5" thickBot="1">
      <c r="B197" s="159" t="s">
        <v>652</v>
      </c>
      <c r="C197" s="160"/>
      <c r="D197" s="161">
        <f>SUM(D194:D196)</f>
        <v>9878</v>
      </c>
      <c r="E197" s="160"/>
      <c r="F197" s="160"/>
      <c r="G197" s="160"/>
      <c r="H197" s="162"/>
      <c r="I197" s="47"/>
    </row>
    <row r="198" spans="2:9" ht="13.5" thickBot="1">
      <c r="B198" s="4" t="s">
        <v>656</v>
      </c>
      <c r="C198" s="5"/>
      <c r="D198" s="5"/>
      <c r="E198" s="5"/>
      <c r="F198" s="5"/>
      <c r="G198" s="5"/>
      <c r="H198" s="6"/>
      <c r="I198" s="47"/>
    </row>
    <row r="199" spans="2:9" ht="12.75">
      <c r="B199" s="230" t="s">
        <v>50</v>
      </c>
      <c r="C199" s="227" t="s">
        <v>19</v>
      </c>
      <c r="D199" s="231">
        <v>2716</v>
      </c>
      <c r="E199" s="227" t="s">
        <v>512</v>
      </c>
      <c r="F199" s="227" t="s">
        <v>496</v>
      </c>
      <c r="G199" s="227" t="s">
        <v>369</v>
      </c>
      <c r="H199" s="237" t="s">
        <v>329</v>
      </c>
      <c r="I199" s="47"/>
    </row>
    <row r="200" spans="2:9" ht="3" customHeight="1">
      <c r="B200" s="156"/>
      <c r="C200" s="157"/>
      <c r="D200" s="157"/>
      <c r="E200" s="157"/>
      <c r="F200" s="157"/>
      <c r="G200" s="157"/>
      <c r="H200" s="158"/>
      <c r="I200" s="47"/>
    </row>
    <row r="201" spans="2:9" ht="13.5" thickBot="1">
      <c r="B201" s="159" t="s">
        <v>657</v>
      </c>
      <c r="C201" s="160"/>
      <c r="D201" s="161">
        <f>SUM(D199:D200)</f>
        <v>2716</v>
      </c>
      <c r="E201" s="160"/>
      <c r="F201" s="160"/>
      <c r="G201" s="160"/>
      <c r="H201" s="162"/>
      <c r="I201" s="47"/>
    </row>
    <row r="202" spans="2:9" ht="13.5" thickBot="1">
      <c r="B202" s="4" t="s">
        <v>658</v>
      </c>
      <c r="C202" s="5"/>
      <c r="D202" s="5"/>
      <c r="E202" s="5"/>
      <c r="F202" s="5"/>
      <c r="G202" s="5"/>
      <c r="H202" s="6"/>
      <c r="I202" s="47"/>
    </row>
    <row r="203" spans="2:9" ht="12.75">
      <c r="B203" s="230" t="s">
        <v>660</v>
      </c>
      <c r="C203" s="227" t="s">
        <v>19</v>
      </c>
      <c r="D203" s="231">
        <v>1280</v>
      </c>
      <c r="E203" s="26" t="s">
        <v>510</v>
      </c>
      <c r="F203" s="227" t="s">
        <v>495</v>
      </c>
      <c r="G203" s="227" t="s">
        <v>369</v>
      </c>
      <c r="H203" s="238" t="s">
        <v>330</v>
      </c>
      <c r="I203" s="47"/>
    </row>
    <row r="204" spans="2:9" ht="12.75">
      <c r="B204" s="235" t="s">
        <v>660</v>
      </c>
      <c r="C204" s="148" t="s">
        <v>19</v>
      </c>
      <c r="D204" s="229">
        <v>560</v>
      </c>
      <c r="E204" s="16" t="s">
        <v>506</v>
      </c>
      <c r="F204" s="148" t="s">
        <v>495</v>
      </c>
      <c r="G204" s="148" t="s">
        <v>369</v>
      </c>
      <c r="H204" s="15" t="s">
        <v>333</v>
      </c>
      <c r="I204" s="47"/>
    </row>
    <row r="205" spans="2:9" ht="3" customHeight="1">
      <c r="B205" s="156"/>
      <c r="C205" s="157"/>
      <c r="D205" s="157"/>
      <c r="E205" s="157"/>
      <c r="F205" s="157"/>
      <c r="G205" s="157"/>
      <c r="H205" s="158"/>
      <c r="I205" s="47"/>
    </row>
    <row r="206" spans="2:9" ht="13.5" thickBot="1">
      <c r="B206" s="159" t="s">
        <v>659</v>
      </c>
      <c r="C206" s="160"/>
      <c r="D206" s="161">
        <f>SUM(D203:D205)</f>
        <v>1840</v>
      </c>
      <c r="E206" s="160"/>
      <c r="F206" s="160"/>
      <c r="G206" s="160"/>
      <c r="H206" s="162"/>
      <c r="I206" s="47"/>
    </row>
    <row r="207" spans="2:9" ht="13.5" thickBot="1">
      <c r="B207" s="4" t="s">
        <v>675</v>
      </c>
      <c r="C207" s="5"/>
      <c r="D207" s="5"/>
      <c r="E207" s="5"/>
      <c r="F207" s="5"/>
      <c r="G207" s="5"/>
      <c r="H207" s="6"/>
      <c r="I207" s="47"/>
    </row>
    <row r="208" spans="2:9" ht="12.75">
      <c r="B208" s="230" t="s">
        <v>677</v>
      </c>
      <c r="C208" s="227" t="s">
        <v>19</v>
      </c>
      <c r="D208" s="231">
        <v>736</v>
      </c>
      <c r="E208" s="26" t="s">
        <v>508</v>
      </c>
      <c r="F208" s="227" t="s">
        <v>496</v>
      </c>
      <c r="G208" s="227" t="s">
        <v>369</v>
      </c>
      <c r="H208" s="238" t="s">
        <v>332</v>
      </c>
      <c r="I208" s="47"/>
    </row>
    <row r="209" spans="2:9" ht="3" customHeight="1">
      <c r="B209" s="156"/>
      <c r="C209" s="157"/>
      <c r="D209" s="157"/>
      <c r="E209" s="157"/>
      <c r="F209" s="157"/>
      <c r="G209" s="157"/>
      <c r="H209" s="158"/>
      <c r="I209" s="47"/>
    </row>
    <row r="210" spans="2:9" ht="13.5" thickBot="1">
      <c r="B210" s="159" t="s">
        <v>676</v>
      </c>
      <c r="C210" s="160"/>
      <c r="D210" s="161">
        <f>SUM(D208:D209)</f>
        <v>736</v>
      </c>
      <c r="E210" s="160"/>
      <c r="F210" s="160"/>
      <c r="G210" s="160"/>
      <c r="H210" s="162"/>
      <c r="I210" s="47"/>
    </row>
    <row r="211" spans="2:9" ht="13.5" thickBot="1">
      <c r="B211" s="4" t="s">
        <v>678</v>
      </c>
      <c r="C211" s="5"/>
      <c r="D211" s="5"/>
      <c r="E211" s="5"/>
      <c r="F211" s="5"/>
      <c r="G211" s="5"/>
      <c r="H211" s="6"/>
      <c r="I211" s="47"/>
    </row>
    <row r="212" spans="2:9" ht="12.75">
      <c r="B212" s="230" t="s">
        <v>680</v>
      </c>
      <c r="C212" s="227" t="s">
        <v>19</v>
      </c>
      <c r="D212" s="231">
        <v>5158</v>
      </c>
      <c r="E212" s="26" t="s">
        <v>502</v>
      </c>
      <c r="F212" s="227" t="s">
        <v>495</v>
      </c>
      <c r="G212" s="227" t="s">
        <v>369</v>
      </c>
      <c r="H212" s="238" t="s">
        <v>331</v>
      </c>
      <c r="I212" s="47"/>
    </row>
    <row r="213" spans="2:9" ht="3" customHeight="1">
      <c r="B213" s="156"/>
      <c r="C213" s="157"/>
      <c r="D213" s="157"/>
      <c r="E213" s="157"/>
      <c r="F213" s="157"/>
      <c r="G213" s="157"/>
      <c r="H213" s="158"/>
      <c r="I213" s="47"/>
    </row>
    <row r="214" spans="2:9" ht="13.5" thickBot="1">
      <c r="B214" s="159" t="s">
        <v>679</v>
      </c>
      <c r="C214" s="160"/>
      <c r="D214" s="161">
        <f>SUM(D212:D213)</f>
        <v>5158</v>
      </c>
      <c r="E214" s="160"/>
      <c r="F214" s="160"/>
      <c r="G214" s="160"/>
      <c r="H214" s="162"/>
      <c r="I214" s="47"/>
    </row>
    <row r="215" spans="2:9" ht="13.5" thickBot="1">
      <c r="B215" s="4" t="s">
        <v>725</v>
      </c>
      <c r="C215" s="5"/>
      <c r="D215" s="5"/>
      <c r="E215" s="5"/>
      <c r="F215" s="5"/>
      <c r="G215" s="5"/>
      <c r="H215" s="6"/>
      <c r="I215" s="47"/>
    </row>
    <row r="216" spans="2:9" ht="12.75">
      <c r="B216" s="23" t="s">
        <v>727</v>
      </c>
      <c r="C216" s="227" t="s">
        <v>19</v>
      </c>
      <c r="D216" s="231">
        <v>817</v>
      </c>
      <c r="E216" s="26" t="s">
        <v>508</v>
      </c>
      <c r="F216" s="227" t="s">
        <v>495</v>
      </c>
      <c r="G216" s="227" t="s">
        <v>369</v>
      </c>
      <c r="H216" s="238" t="s">
        <v>332</v>
      </c>
      <c r="I216" s="47"/>
    </row>
    <row r="217" spans="2:9" ht="12.75">
      <c r="B217" s="17" t="s">
        <v>50</v>
      </c>
      <c r="C217" s="148" t="s">
        <v>19</v>
      </c>
      <c r="D217" s="229">
        <v>3443</v>
      </c>
      <c r="E217" s="16" t="s">
        <v>512</v>
      </c>
      <c r="F217" s="148" t="s">
        <v>496</v>
      </c>
      <c r="G217" s="148" t="s">
        <v>369</v>
      </c>
      <c r="H217" s="15" t="s">
        <v>329</v>
      </c>
      <c r="I217" s="47"/>
    </row>
    <row r="218" spans="2:9" ht="3" customHeight="1">
      <c r="B218" s="156"/>
      <c r="C218" s="157"/>
      <c r="D218" s="157"/>
      <c r="E218" s="157"/>
      <c r="F218" s="157"/>
      <c r="G218" s="157"/>
      <c r="H218" s="158"/>
      <c r="I218" s="47"/>
    </row>
    <row r="219" spans="2:9" ht="13.5" thickBot="1">
      <c r="B219" s="159" t="s">
        <v>726</v>
      </c>
      <c r="C219" s="160"/>
      <c r="D219" s="161">
        <f>SUM(D216:D218)</f>
        <v>4260</v>
      </c>
      <c r="E219" s="160"/>
      <c r="F219" s="160"/>
      <c r="G219" s="160"/>
      <c r="H219" s="162"/>
      <c r="I219" s="47"/>
    </row>
    <row r="220" spans="2:9" ht="12.75">
      <c r="B220" s="44"/>
      <c r="C220" s="44"/>
      <c r="D220" s="75"/>
      <c r="E220" s="44"/>
      <c r="F220" s="45"/>
      <c r="G220" s="45"/>
      <c r="H220" s="76"/>
      <c r="I220" s="47"/>
    </row>
    <row r="221" spans="2:9" ht="12.75">
      <c r="B221" s="44"/>
      <c r="C221" s="44"/>
      <c r="D221" s="75"/>
      <c r="E221" s="44"/>
      <c r="F221" s="45"/>
      <c r="G221" s="45"/>
      <c r="H221" s="76"/>
      <c r="I221" s="47"/>
    </row>
    <row r="222" spans="2:9" ht="12.75">
      <c r="B222" s="44"/>
      <c r="C222" s="44"/>
      <c r="D222" s="75"/>
      <c r="E222" s="44"/>
      <c r="F222" s="45"/>
      <c r="G222" s="45"/>
      <c r="H222" s="76"/>
      <c r="I222" s="47"/>
    </row>
    <row r="223" spans="2:9" ht="12.75">
      <c r="B223" s="44"/>
      <c r="C223" s="44"/>
      <c r="D223" s="75"/>
      <c r="E223" s="44"/>
      <c r="F223" s="45"/>
      <c r="G223" s="45"/>
      <c r="H223" s="76"/>
      <c r="I223" s="47"/>
    </row>
    <row r="224" spans="2:9" ht="12.75">
      <c r="B224" s="44"/>
      <c r="C224" s="44"/>
      <c r="D224" s="75"/>
      <c r="E224" s="44"/>
      <c r="F224" s="45"/>
      <c r="G224" s="45"/>
      <c r="H224" s="76"/>
      <c r="I224" s="47"/>
    </row>
    <row r="225" spans="2:9" ht="12.75">
      <c r="B225" s="44"/>
      <c r="C225" s="44"/>
      <c r="D225" s="75"/>
      <c r="E225" s="44"/>
      <c r="F225" s="45"/>
      <c r="G225" s="45"/>
      <c r="H225" s="76"/>
      <c r="I225" s="47"/>
    </row>
    <row r="226" spans="2:9" ht="12.75">
      <c r="B226" s="44"/>
      <c r="C226" s="44"/>
      <c r="D226" s="75"/>
      <c r="E226" s="44"/>
      <c r="F226" s="45"/>
      <c r="G226" s="45"/>
      <c r="H226" s="76"/>
      <c r="I226" s="47"/>
    </row>
    <row r="227" spans="2:9" ht="12.75">
      <c r="B227" s="44"/>
      <c r="C227" s="44"/>
      <c r="D227" s="75"/>
      <c r="E227" s="44"/>
      <c r="F227" s="45"/>
      <c r="G227" s="45"/>
      <c r="H227" s="76"/>
      <c r="I227" s="47"/>
    </row>
    <row r="228" spans="2:9" ht="12.75">
      <c r="B228" s="44"/>
      <c r="C228" s="44"/>
      <c r="D228" s="75"/>
      <c r="E228" s="44"/>
      <c r="F228" s="45"/>
      <c r="G228" s="45"/>
      <c r="H228" s="76"/>
      <c r="I228" s="47"/>
    </row>
    <row r="229" spans="2:9" ht="12.75">
      <c r="B229" s="44"/>
      <c r="C229" s="44"/>
      <c r="D229" s="75"/>
      <c r="E229" s="44"/>
      <c r="F229" s="45"/>
      <c r="G229" s="45"/>
      <c r="H229" s="76"/>
      <c r="I229" s="47"/>
    </row>
    <row r="230" spans="2:9" ht="12.75">
      <c r="B230" s="44"/>
      <c r="C230" s="44"/>
      <c r="D230" s="75"/>
      <c r="E230" s="44"/>
      <c r="F230" s="45"/>
      <c r="G230" s="45"/>
      <c r="H230" s="76"/>
      <c r="I230" s="47"/>
    </row>
    <row r="231" spans="2:9" ht="12.75">
      <c r="B231" s="44"/>
      <c r="C231" s="44"/>
      <c r="D231" s="75"/>
      <c r="E231" s="44"/>
      <c r="F231" s="45"/>
      <c r="G231" s="45"/>
      <c r="H231" s="76"/>
      <c r="I231" s="47"/>
    </row>
    <row r="232" spans="2:9" ht="12.75">
      <c r="B232" s="44"/>
      <c r="C232" s="44"/>
      <c r="D232" s="75"/>
      <c r="E232" s="44"/>
      <c r="F232" s="45"/>
      <c r="G232" s="45"/>
      <c r="H232" s="76"/>
      <c r="I232" s="47"/>
    </row>
    <row r="233" spans="2:9" ht="12.75">
      <c r="B233" s="44"/>
      <c r="C233" s="44"/>
      <c r="D233" s="75"/>
      <c r="E233" s="44"/>
      <c r="F233" s="45"/>
      <c r="G233" s="45"/>
      <c r="H233" s="76"/>
      <c r="I233" s="47"/>
    </row>
    <row r="234" spans="2:9" ht="12.75">
      <c r="B234" s="44"/>
      <c r="C234" s="44"/>
      <c r="D234" s="75"/>
      <c r="E234" s="44"/>
      <c r="F234" s="45"/>
      <c r="G234" s="45"/>
      <c r="H234" s="76"/>
      <c r="I234" s="47"/>
    </row>
    <row r="235" spans="2:9" ht="12.75">
      <c r="B235" s="44"/>
      <c r="C235" s="44"/>
      <c r="D235" s="75"/>
      <c r="E235" s="44"/>
      <c r="F235" s="45"/>
      <c r="G235" s="45"/>
      <c r="H235" s="76"/>
      <c r="I235" s="47"/>
    </row>
    <row r="236" spans="2:9" ht="12.75">
      <c r="B236" s="44"/>
      <c r="C236" s="44"/>
      <c r="D236" s="75"/>
      <c r="E236" s="44"/>
      <c r="F236" s="45"/>
      <c r="G236" s="45"/>
      <c r="H236" s="76"/>
      <c r="I236" s="47"/>
    </row>
    <row r="237" spans="2:9" ht="12.75">
      <c r="B237" s="44"/>
      <c r="C237" s="44"/>
      <c r="D237" s="75"/>
      <c r="E237" s="44"/>
      <c r="F237" s="45"/>
      <c r="G237" s="45"/>
      <c r="H237" s="76"/>
      <c r="I237" s="47"/>
    </row>
    <row r="238" spans="2:9" ht="12.75">
      <c r="B238" s="44"/>
      <c r="C238" s="44"/>
      <c r="D238" s="75"/>
      <c r="E238" s="44"/>
      <c r="F238" s="45"/>
      <c r="G238" s="45"/>
      <c r="H238" s="76"/>
      <c r="I238" s="47"/>
    </row>
    <row r="239" spans="2:9" ht="12.75">
      <c r="B239" s="522" t="s">
        <v>0</v>
      </c>
      <c r="C239" s="522"/>
      <c r="D239" s="522"/>
      <c r="E239" s="522"/>
      <c r="F239" s="522"/>
      <c r="G239" s="522"/>
      <c r="H239" s="522"/>
      <c r="I239" s="47"/>
    </row>
    <row r="240" spans="2:9" ht="12.75">
      <c r="B240" s="1"/>
      <c r="C240" s="1"/>
      <c r="D240" s="1"/>
      <c r="E240" s="1"/>
      <c r="F240" s="1"/>
      <c r="G240" s="1"/>
      <c r="H240" s="1"/>
      <c r="I240" s="47"/>
    </row>
    <row r="241" spans="2:9" ht="12.75">
      <c r="B241" s="522" t="s">
        <v>1</v>
      </c>
      <c r="C241" s="522"/>
      <c r="D241" s="522"/>
      <c r="E241" s="522"/>
      <c r="F241" s="522"/>
      <c r="G241" s="522"/>
      <c r="H241" s="522"/>
      <c r="I241" s="47"/>
    </row>
    <row r="242" spans="2:9" ht="12.75">
      <c r="B242" s="1"/>
      <c r="C242" s="1"/>
      <c r="D242" s="1"/>
      <c r="E242" s="1"/>
      <c r="F242" s="1"/>
      <c r="G242" s="1" t="s">
        <v>376</v>
      </c>
      <c r="H242" s="1"/>
      <c r="I242" s="47"/>
    </row>
    <row r="243" spans="3:9" ht="12.75">
      <c r="C243" s="1"/>
      <c r="D243" s="1"/>
      <c r="E243" s="1"/>
      <c r="F243" s="1"/>
      <c r="G243" s="1" t="s">
        <v>124</v>
      </c>
      <c r="H243" s="1"/>
      <c r="I243" s="47"/>
    </row>
    <row r="244" spans="2:9" ht="12.75">
      <c r="B244" s="1" t="s">
        <v>743</v>
      </c>
      <c r="C244" s="1"/>
      <c r="D244" s="1"/>
      <c r="E244" s="1"/>
      <c r="F244" s="1"/>
      <c r="G244" s="1" t="s">
        <v>394</v>
      </c>
      <c r="H244" s="1"/>
      <c r="I244" s="47"/>
    </row>
    <row r="245" spans="2:9" ht="12.75">
      <c r="B245" s="1" t="s">
        <v>736</v>
      </c>
      <c r="C245" s="1"/>
      <c r="D245" s="1"/>
      <c r="E245" s="1"/>
      <c r="F245" s="1"/>
      <c r="G245" s="1" t="s">
        <v>6</v>
      </c>
      <c r="H245" s="1"/>
      <c r="I245" s="47"/>
    </row>
    <row r="246" spans="2:9" ht="13.5" thickBot="1">
      <c r="B246" s="1" t="s">
        <v>737</v>
      </c>
      <c r="C246" s="1"/>
      <c r="D246" s="1"/>
      <c r="E246" s="1"/>
      <c r="F246" s="1"/>
      <c r="G246" s="1"/>
      <c r="H246" s="1"/>
      <c r="I246" s="47"/>
    </row>
    <row r="247" spans="2:9" ht="12.75">
      <c r="B247" s="2" t="s">
        <v>7</v>
      </c>
      <c r="C247" s="2" t="s">
        <v>8</v>
      </c>
      <c r="D247" s="2" t="s">
        <v>9</v>
      </c>
      <c r="E247" s="2" t="s">
        <v>10</v>
      </c>
      <c r="F247" s="2" t="s">
        <v>11</v>
      </c>
      <c r="G247" s="2" t="s">
        <v>12</v>
      </c>
      <c r="H247" s="2" t="s">
        <v>13</v>
      </c>
      <c r="I247" s="47"/>
    </row>
    <row r="248" spans="2:9" ht="15" thickBot="1">
      <c r="B248" s="3" t="s">
        <v>14</v>
      </c>
      <c r="C248" s="3"/>
      <c r="D248" s="3" t="s">
        <v>15</v>
      </c>
      <c r="E248" s="3"/>
      <c r="F248" s="3"/>
      <c r="G248" s="3"/>
      <c r="H248" s="3" t="s">
        <v>16</v>
      </c>
      <c r="I248" s="47"/>
    </row>
    <row r="249" spans="2:9" ht="3" customHeight="1" thickBot="1">
      <c r="B249" s="4"/>
      <c r="C249" s="5"/>
      <c r="D249" s="5"/>
      <c r="E249" s="5"/>
      <c r="F249" s="5"/>
      <c r="G249" s="5"/>
      <c r="H249" s="6"/>
      <c r="I249" s="47"/>
    </row>
    <row r="250" spans="2:9" ht="13.5" thickBot="1">
      <c r="B250" s="7" t="s">
        <v>661</v>
      </c>
      <c r="C250" s="8"/>
      <c r="D250" s="8"/>
      <c r="E250" s="8"/>
      <c r="F250" s="8"/>
      <c r="G250" s="8"/>
      <c r="H250" s="9"/>
      <c r="I250" s="47"/>
    </row>
    <row r="251" spans="2:9" ht="12.75">
      <c r="B251" s="147" t="s">
        <v>663</v>
      </c>
      <c r="C251" s="227" t="s">
        <v>18</v>
      </c>
      <c r="D251" s="149">
        <v>1244</v>
      </c>
      <c r="E251" s="233" t="s">
        <v>502</v>
      </c>
      <c r="F251" s="148" t="s">
        <v>495</v>
      </c>
      <c r="G251" s="148" t="s">
        <v>369</v>
      </c>
      <c r="H251" s="155" t="s">
        <v>331</v>
      </c>
      <c r="I251" s="47"/>
    </row>
    <row r="252" spans="2:9" ht="3" customHeight="1">
      <c r="B252" s="156"/>
      <c r="C252" s="157"/>
      <c r="D252" s="157"/>
      <c r="E252" s="157"/>
      <c r="F252" s="157"/>
      <c r="G252" s="157"/>
      <c r="H252" s="158"/>
      <c r="I252" s="47"/>
    </row>
    <row r="253" spans="2:9" ht="13.5" thickBot="1">
      <c r="B253" s="159" t="s">
        <v>662</v>
      </c>
      <c r="C253" s="160"/>
      <c r="D253" s="161">
        <f>SUM(D251:D252)</f>
        <v>1244</v>
      </c>
      <c r="E253" s="160"/>
      <c r="F253" s="160"/>
      <c r="G253" s="160"/>
      <c r="H253" s="162"/>
      <c r="I253" s="47"/>
    </row>
    <row r="254" spans="2:9" ht="13.5" thickBot="1">
      <c r="B254" s="4" t="s">
        <v>681</v>
      </c>
      <c r="C254" s="5"/>
      <c r="D254" s="5"/>
      <c r="E254" s="5"/>
      <c r="F254" s="5"/>
      <c r="G254" s="5"/>
      <c r="H254" s="6"/>
      <c r="I254" s="47"/>
    </row>
    <row r="255" spans="2:9" ht="12.75">
      <c r="B255" s="23" t="s">
        <v>683</v>
      </c>
      <c r="C255" s="227" t="s">
        <v>18</v>
      </c>
      <c r="D255" s="231">
        <v>251</v>
      </c>
      <c r="E255" s="26" t="s">
        <v>691</v>
      </c>
      <c r="F255" s="227" t="s">
        <v>515</v>
      </c>
      <c r="G255" s="227" t="s">
        <v>369</v>
      </c>
      <c r="H255" s="238" t="s">
        <v>333</v>
      </c>
      <c r="I255" s="47"/>
    </row>
    <row r="256" spans="2:9" ht="12.75">
      <c r="B256" s="17" t="s">
        <v>684</v>
      </c>
      <c r="C256" s="148" t="s">
        <v>18</v>
      </c>
      <c r="D256" s="229">
        <v>367</v>
      </c>
      <c r="E256" s="16" t="s">
        <v>508</v>
      </c>
      <c r="F256" s="148" t="s">
        <v>494</v>
      </c>
      <c r="G256" s="148" t="s">
        <v>369</v>
      </c>
      <c r="H256" s="15" t="s">
        <v>332</v>
      </c>
      <c r="I256" s="226"/>
    </row>
    <row r="257" spans="2:9" ht="12.75">
      <c r="B257" s="17" t="s">
        <v>683</v>
      </c>
      <c r="C257" s="148" t="s">
        <v>18</v>
      </c>
      <c r="D257" s="229">
        <v>3658</v>
      </c>
      <c r="E257" s="16" t="s">
        <v>508</v>
      </c>
      <c r="F257" s="148" t="s">
        <v>515</v>
      </c>
      <c r="G257" s="148" t="s">
        <v>369</v>
      </c>
      <c r="H257" s="15" t="s">
        <v>332</v>
      </c>
      <c r="I257" s="47"/>
    </row>
    <row r="258" spans="2:9" ht="12.75">
      <c r="B258" s="17" t="s">
        <v>685</v>
      </c>
      <c r="C258" s="148" t="s">
        <v>18</v>
      </c>
      <c r="D258" s="229">
        <v>23</v>
      </c>
      <c r="E258" s="16" t="s">
        <v>508</v>
      </c>
      <c r="F258" s="148" t="s">
        <v>495</v>
      </c>
      <c r="G258" s="148" t="s">
        <v>369</v>
      </c>
      <c r="H258" s="15" t="s">
        <v>332</v>
      </c>
      <c r="I258" s="47"/>
    </row>
    <row r="259" spans="2:9" ht="12.75">
      <c r="B259" s="17" t="s">
        <v>685</v>
      </c>
      <c r="C259" s="148" t="s">
        <v>18</v>
      </c>
      <c r="D259" s="229">
        <v>5463</v>
      </c>
      <c r="E259" s="16" t="s">
        <v>691</v>
      </c>
      <c r="F259" s="148" t="s">
        <v>495</v>
      </c>
      <c r="G259" s="148" t="s">
        <v>369</v>
      </c>
      <c r="H259" s="15" t="s">
        <v>333</v>
      </c>
      <c r="I259" s="47"/>
    </row>
    <row r="260" spans="2:9" ht="12.75">
      <c r="B260" s="17" t="s">
        <v>686</v>
      </c>
      <c r="C260" s="148" t="s">
        <v>18</v>
      </c>
      <c r="D260" s="229">
        <v>9287</v>
      </c>
      <c r="E260" s="16" t="s">
        <v>508</v>
      </c>
      <c r="F260" s="148" t="s">
        <v>495</v>
      </c>
      <c r="G260" s="148" t="s">
        <v>369</v>
      </c>
      <c r="H260" s="15" t="s">
        <v>332</v>
      </c>
      <c r="I260" s="47"/>
    </row>
    <row r="261" spans="2:9" ht="12.75">
      <c r="B261" s="17" t="s">
        <v>687</v>
      </c>
      <c r="C261" s="148" t="s">
        <v>18</v>
      </c>
      <c r="D261" s="229">
        <v>122</v>
      </c>
      <c r="E261" s="16" t="s">
        <v>508</v>
      </c>
      <c r="F261" s="148" t="s">
        <v>494</v>
      </c>
      <c r="G261" s="148" t="s">
        <v>369</v>
      </c>
      <c r="H261" s="15" t="s">
        <v>332</v>
      </c>
      <c r="I261" s="47"/>
    </row>
    <row r="262" spans="2:9" ht="12.75">
      <c r="B262" s="17" t="s">
        <v>688</v>
      </c>
      <c r="C262" s="148" t="s">
        <v>18</v>
      </c>
      <c r="D262" s="229">
        <v>14746</v>
      </c>
      <c r="E262" s="16" t="s">
        <v>508</v>
      </c>
      <c r="F262" s="148" t="s">
        <v>495</v>
      </c>
      <c r="G262" s="148" t="s">
        <v>369</v>
      </c>
      <c r="H262" s="15" t="s">
        <v>332</v>
      </c>
      <c r="I262" s="47"/>
    </row>
    <row r="263" spans="2:9" ht="12.75">
      <c r="B263" s="17" t="s">
        <v>689</v>
      </c>
      <c r="C263" s="148" t="s">
        <v>18</v>
      </c>
      <c r="D263" s="229">
        <v>1026</v>
      </c>
      <c r="E263" s="16" t="s">
        <v>508</v>
      </c>
      <c r="F263" s="148" t="s">
        <v>495</v>
      </c>
      <c r="G263" s="148" t="s">
        <v>369</v>
      </c>
      <c r="H263" s="15" t="s">
        <v>332</v>
      </c>
      <c r="I263" s="47"/>
    </row>
    <row r="264" spans="2:9" ht="12.75">
      <c r="B264" s="17" t="s">
        <v>690</v>
      </c>
      <c r="C264" s="148" t="s">
        <v>18</v>
      </c>
      <c r="D264" s="154">
        <v>621</v>
      </c>
      <c r="E264" s="16" t="s">
        <v>508</v>
      </c>
      <c r="F264" s="148" t="s">
        <v>495</v>
      </c>
      <c r="G264" s="148" t="s">
        <v>369</v>
      </c>
      <c r="H264" s="15" t="s">
        <v>332</v>
      </c>
      <c r="I264" s="47"/>
    </row>
    <row r="265" spans="2:9" ht="12.75">
      <c r="B265" s="169" t="s">
        <v>692</v>
      </c>
      <c r="C265" s="148" t="s">
        <v>123</v>
      </c>
      <c r="D265" s="154">
        <v>14</v>
      </c>
      <c r="E265" s="148"/>
      <c r="F265" s="148" t="s">
        <v>517</v>
      </c>
      <c r="G265" s="148" t="s">
        <v>369</v>
      </c>
      <c r="H265" s="155"/>
      <c r="I265" s="47"/>
    </row>
    <row r="266" spans="2:9" ht="3" customHeight="1">
      <c r="B266" s="156"/>
      <c r="C266" s="157"/>
      <c r="D266" s="157"/>
      <c r="E266" s="157"/>
      <c r="F266" s="157"/>
      <c r="G266" s="157"/>
      <c r="H266" s="158"/>
      <c r="I266" s="47"/>
    </row>
    <row r="267" spans="2:9" ht="13.5" thickBot="1">
      <c r="B267" s="159" t="s">
        <v>682</v>
      </c>
      <c r="C267" s="160"/>
      <c r="D267" s="161">
        <f>SUM(D255:D266)</f>
        <v>35578</v>
      </c>
      <c r="E267" s="160"/>
      <c r="F267" s="160"/>
      <c r="G267" s="160"/>
      <c r="H267" s="162"/>
      <c r="I267" s="47"/>
    </row>
    <row r="268" spans="2:9" ht="12.75">
      <c r="B268" s="44"/>
      <c r="C268" s="44"/>
      <c r="D268" s="75"/>
      <c r="E268" s="44"/>
      <c r="F268" s="45"/>
      <c r="G268" s="45"/>
      <c r="H268" s="76"/>
      <c r="I268" s="47"/>
    </row>
    <row r="269" spans="2:9" ht="12.75">
      <c r="B269" s="44"/>
      <c r="C269" s="44"/>
      <c r="D269" s="75"/>
      <c r="E269" s="44"/>
      <c r="F269" s="45"/>
      <c r="G269" s="45"/>
      <c r="H269" s="76"/>
      <c r="I269" s="47"/>
    </row>
    <row r="270" spans="2:9" ht="12.75">
      <c r="B270" s="44"/>
      <c r="C270" s="44"/>
      <c r="D270" s="75"/>
      <c r="E270" s="44"/>
      <c r="F270" s="45"/>
      <c r="G270" s="45"/>
      <c r="H270" s="76"/>
      <c r="I270" s="47"/>
    </row>
    <row r="271" spans="2:9" ht="12.75">
      <c r="B271" s="44"/>
      <c r="C271" s="44"/>
      <c r="D271" s="75"/>
      <c r="E271" s="44"/>
      <c r="F271" s="45"/>
      <c r="G271" s="45"/>
      <c r="H271" s="76"/>
      <c r="I271" s="47"/>
    </row>
    <row r="272" spans="2:9" ht="12.75">
      <c r="B272" s="44"/>
      <c r="C272" s="44"/>
      <c r="D272" s="75"/>
      <c r="E272" s="44"/>
      <c r="F272" s="45"/>
      <c r="G272" s="45"/>
      <c r="H272" s="76"/>
      <c r="I272" s="47"/>
    </row>
    <row r="273" spans="2:9" ht="12.75">
      <c r="B273" s="44"/>
      <c r="C273" s="44"/>
      <c r="D273" s="75"/>
      <c r="E273" s="44"/>
      <c r="F273" s="45"/>
      <c r="G273" s="45"/>
      <c r="H273" s="76"/>
      <c r="I273" s="47"/>
    </row>
    <row r="274" spans="2:9" ht="12.75">
      <c r="B274" s="44"/>
      <c r="C274" s="44"/>
      <c r="D274" s="75"/>
      <c r="E274" s="44"/>
      <c r="F274" s="45"/>
      <c r="G274" s="45"/>
      <c r="H274" s="76"/>
      <c r="I274" s="47"/>
    </row>
    <row r="275" spans="2:9" ht="12.75">
      <c r="B275" s="44"/>
      <c r="C275" s="44"/>
      <c r="D275" s="75"/>
      <c r="E275" s="44"/>
      <c r="F275" s="45"/>
      <c r="G275" s="45"/>
      <c r="H275" s="76"/>
      <c r="I275" s="47"/>
    </row>
    <row r="276" spans="2:9" ht="12.75">
      <c r="B276" s="44"/>
      <c r="C276" s="44"/>
      <c r="D276" s="75"/>
      <c r="E276" s="44"/>
      <c r="F276" s="45"/>
      <c r="G276" s="45"/>
      <c r="H276" s="76"/>
      <c r="I276" s="47"/>
    </row>
    <row r="277" spans="2:9" ht="12.75">
      <c r="B277" s="44"/>
      <c r="C277" s="44"/>
      <c r="D277" s="75"/>
      <c r="E277" s="44"/>
      <c r="F277" s="45"/>
      <c r="G277" s="45"/>
      <c r="H277" s="76"/>
      <c r="I277" s="47"/>
    </row>
    <row r="278" spans="2:9" ht="12.75">
      <c r="B278" s="44"/>
      <c r="C278" s="44"/>
      <c r="D278" s="75"/>
      <c r="E278" s="44"/>
      <c r="F278" s="45"/>
      <c r="G278" s="45"/>
      <c r="H278" s="76"/>
      <c r="I278" s="47"/>
    </row>
    <row r="279" spans="2:9" ht="12.75">
      <c r="B279" s="44"/>
      <c r="C279" s="44"/>
      <c r="D279" s="75"/>
      <c r="E279" s="44"/>
      <c r="F279" s="45"/>
      <c r="G279" s="45"/>
      <c r="H279" s="76"/>
      <c r="I279" s="47"/>
    </row>
    <row r="280" spans="2:9" ht="12.75">
      <c r="B280" s="44"/>
      <c r="C280" s="44"/>
      <c r="D280" s="75"/>
      <c r="E280" s="44"/>
      <c r="F280" s="45"/>
      <c r="G280" s="45"/>
      <c r="H280" s="76"/>
      <c r="I280" s="47"/>
    </row>
    <row r="281" spans="2:9" ht="12.75">
      <c r="B281" s="44"/>
      <c r="C281" s="44"/>
      <c r="D281" s="75"/>
      <c r="E281" s="44"/>
      <c r="F281" s="45"/>
      <c r="G281" s="45"/>
      <c r="H281" s="76"/>
      <c r="I281" s="47"/>
    </row>
    <row r="282" spans="2:9" ht="12.75">
      <c r="B282" s="44"/>
      <c r="C282" s="44"/>
      <c r="D282" s="75"/>
      <c r="E282" s="44"/>
      <c r="F282" s="45"/>
      <c r="G282" s="45"/>
      <c r="H282" s="76"/>
      <c r="I282" s="47"/>
    </row>
    <row r="283" spans="2:9" ht="12.75">
      <c r="B283" s="44"/>
      <c r="C283" s="44"/>
      <c r="D283" s="75"/>
      <c r="E283" s="44"/>
      <c r="F283" s="45"/>
      <c r="G283" s="45"/>
      <c r="H283" s="76"/>
      <c r="I283" s="47"/>
    </row>
    <row r="284" spans="2:9" ht="12.75">
      <c r="B284" s="44"/>
      <c r="C284" s="44"/>
      <c r="D284" s="75"/>
      <c r="E284" s="44"/>
      <c r="F284" s="45"/>
      <c r="G284" s="45"/>
      <c r="H284" s="76"/>
      <c r="I284" s="47"/>
    </row>
    <row r="285" spans="2:9" ht="12.75">
      <c r="B285" s="44"/>
      <c r="C285" s="44"/>
      <c r="D285" s="75"/>
      <c r="E285" s="44"/>
      <c r="F285" s="45"/>
      <c r="G285" s="45"/>
      <c r="H285" s="76"/>
      <c r="I285" s="47"/>
    </row>
    <row r="286" spans="2:9" ht="12.75">
      <c r="B286" s="44"/>
      <c r="C286" s="44"/>
      <c r="D286" s="75"/>
      <c r="E286" s="44"/>
      <c r="F286" s="45"/>
      <c r="G286" s="45"/>
      <c r="H286" s="76"/>
      <c r="I286" s="47"/>
    </row>
    <row r="287" spans="2:9" ht="12.75">
      <c r="B287" s="44"/>
      <c r="C287" s="44"/>
      <c r="D287" s="75"/>
      <c r="E287" s="44"/>
      <c r="F287" s="45"/>
      <c r="G287" s="45"/>
      <c r="H287" s="76"/>
      <c r="I287" s="47"/>
    </row>
    <row r="288" spans="2:9" ht="12.75">
      <c r="B288" s="44"/>
      <c r="C288" s="44"/>
      <c r="D288" s="75"/>
      <c r="E288" s="44"/>
      <c r="F288" s="45"/>
      <c r="G288" s="45"/>
      <c r="H288" s="76"/>
      <c r="I288" s="47"/>
    </row>
    <row r="289" spans="2:9" ht="12.75">
      <c r="B289" s="44"/>
      <c r="C289" s="44"/>
      <c r="D289" s="75"/>
      <c r="E289" s="44"/>
      <c r="F289" s="45"/>
      <c r="G289" s="45"/>
      <c r="H289" s="76"/>
      <c r="I289" s="47"/>
    </row>
    <row r="290" spans="2:9" ht="12.75">
      <c r="B290" s="44"/>
      <c r="C290" s="44"/>
      <c r="D290" s="75"/>
      <c r="E290" s="44"/>
      <c r="F290" s="45"/>
      <c r="G290" s="45"/>
      <c r="H290" s="76"/>
      <c r="I290" s="47"/>
    </row>
    <row r="291" spans="2:9" ht="12.75">
      <c r="B291" s="44"/>
      <c r="C291" s="44"/>
      <c r="D291" s="75"/>
      <c r="E291" s="44"/>
      <c r="F291" s="45"/>
      <c r="G291" s="45"/>
      <c r="H291" s="76"/>
      <c r="I291" s="47"/>
    </row>
    <row r="292" spans="2:9" ht="12.75">
      <c r="B292" s="44"/>
      <c r="C292" s="44"/>
      <c r="D292" s="75"/>
      <c r="E292" s="44"/>
      <c r="F292" s="45"/>
      <c r="G292" s="45"/>
      <c r="H292" s="76"/>
      <c r="I292" s="47"/>
    </row>
    <row r="293" spans="2:9" ht="12.75">
      <c r="B293" s="44"/>
      <c r="C293" s="44"/>
      <c r="D293" s="75"/>
      <c r="E293" s="44"/>
      <c r="F293" s="45"/>
      <c r="G293" s="45"/>
      <c r="H293" s="76"/>
      <c r="I293" s="47"/>
    </row>
    <row r="294" spans="2:9" ht="12.75">
      <c r="B294" s="44"/>
      <c r="C294" s="44"/>
      <c r="D294" s="75"/>
      <c r="E294" s="44"/>
      <c r="F294" s="45"/>
      <c r="G294" s="45"/>
      <c r="H294" s="76"/>
      <c r="I294" s="47"/>
    </row>
    <row r="295" spans="2:9" ht="12.75">
      <c r="B295" s="44"/>
      <c r="C295" s="44"/>
      <c r="D295" s="75"/>
      <c r="E295" s="44"/>
      <c r="F295" s="45"/>
      <c r="G295" s="45"/>
      <c r="H295" s="76"/>
      <c r="I295" s="47"/>
    </row>
    <row r="296" spans="2:9" ht="12.75">
      <c r="B296" s="44"/>
      <c r="C296" s="44"/>
      <c r="D296" s="75"/>
      <c r="E296" s="44"/>
      <c r="F296" s="45"/>
      <c r="G296" s="45"/>
      <c r="H296" s="76"/>
      <c r="I296" s="47"/>
    </row>
    <row r="297" spans="2:9" ht="12.75">
      <c r="B297" s="522" t="s">
        <v>0</v>
      </c>
      <c r="C297" s="522"/>
      <c r="D297" s="522"/>
      <c r="E297" s="522"/>
      <c r="F297" s="522"/>
      <c r="G297" s="522"/>
      <c r="H297" s="522"/>
      <c r="I297" s="47"/>
    </row>
    <row r="298" spans="2:9" ht="12.75">
      <c r="B298" s="1"/>
      <c r="C298" s="1"/>
      <c r="D298" s="1"/>
      <c r="E298" s="1"/>
      <c r="F298" s="1"/>
      <c r="G298" s="1"/>
      <c r="H298" s="1"/>
      <c r="I298" s="47"/>
    </row>
    <row r="299" spans="2:9" ht="12.75">
      <c r="B299" s="522" t="s">
        <v>1</v>
      </c>
      <c r="C299" s="522"/>
      <c r="D299" s="522"/>
      <c r="E299" s="522"/>
      <c r="F299" s="522"/>
      <c r="G299" s="522"/>
      <c r="H299" s="522"/>
      <c r="I299" s="47"/>
    </row>
    <row r="300" spans="2:9" ht="12.75">
      <c r="B300" s="1"/>
      <c r="C300" s="1"/>
      <c r="D300" s="1"/>
      <c r="E300" s="1"/>
      <c r="F300" s="1"/>
      <c r="G300" s="1" t="s">
        <v>376</v>
      </c>
      <c r="H300" s="1"/>
      <c r="I300" s="47"/>
    </row>
    <row r="301" spans="3:9" ht="12.75">
      <c r="C301" s="1"/>
      <c r="D301" s="1"/>
      <c r="E301" s="1"/>
      <c r="F301" s="1"/>
      <c r="G301" s="1" t="s">
        <v>137</v>
      </c>
      <c r="H301" s="1"/>
      <c r="I301" s="47"/>
    </row>
    <row r="302" spans="2:9" ht="12.75">
      <c r="B302" s="1" t="s">
        <v>667</v>
      </c>
      <c r="C302" s="1"/>
      <c r="D302" s="1"/>
      <c r="E302" s="1"/>
      <c r="F302" s="1"/>
      <c r="G302" s="1" t="s">
        <v>443</v>
      </c>
      <c r="H302" s="1"/>
      <c r="I302" s="47"/>
    </row>
    <row r="303" spans="2:9" ht="12.75">
      <c r="B303" s="1" t="s">
        <v>736</v>
      </c>
      <c r="C303" s="1"/>
      <c r="D303" s="1"/>
      <c r="E303" s="1"/>
      <c r="F303" s="1"/>
      <c r="G303" s="1" t="s">
        <v>6</v>
      </c>
      <c r="H303" s="1"/>
      <c r="I303" s="47"/>
    </row>
    <row r="304" spans="2:9" ht="13.5" thickBot="1">
      <c r="B304" s="1" t="s">
        <v>737</v>
      </c>
      <c r="C304" s="1"/>
      <c r="D304" s="1"/>
      <c r="E304" s="1"/>
      <c r="F304" s="1"/>
      <c r="G304" s="1"/>
      <c r="H304" s="1"/>
      <c r="I304" s="47"/>
    </row>
    <row r="305" spans="2:9" ht="12.75">
      <c r="B305" s="2" t="s">
        <v>7</v>
      </c>
      <c r="C305" s="2" t="s">
        <v>8</v>
      </c>
      <c r="D305" s="2" t="s">
        <v>9</v>
      </c>
      <c r="E305" s="2" t="s">
        <v>10</v>
      </c>
      <c r="F305" s="2" t="s">
        <v>11</v>
      </c>
      <c r="G305" s="2" t="s">
        <v>12</v>
      </c>
      <c r="H305" s="2" t="s">
        <v>13</v>
      </c>
      <c r="I305" s="47"/>
    </row>
    <row r="306" spans="2:9" ht="15" thickBot="1">
      <c r="B306" s="3" t="s">
        <v>14</v>
      </c>
      <c r="C306" s="3"/>
      <c r="D306" s="3" t="s">
        <v>15</v>
      </c>
      <c r="E306" s="3"/>
      <c r="F306" s="3"/>
      <c r="G306" s="3"/>
      <c r="H306" s="3" t="s">
        <v>16</v>
      </c>
      <c r="I306" s="47"/>
    </row>
    <row r="307" spans="2:9" ht="3" customHeight="1" thickBot="1">
      <c r="B307" s="4"/>
      <c r="C307" s="5"/>
      <c r="D307" s="5"/>
      <c r="E307" s="5"/>
      <c r="F307" s="5"/>
      <c r="G307" s="5"/>
      <c r="H307" s="6"/>
      <c r="I307" s="47"/>
    </row>
    <row r="308" spans="2:9" ht="13.5" thickBot="1">
      <c r="B308" s="4" t="s">
        <v>664</v>
      </c>
      <c r="C308" s="5"/>
      <c r="D308" s="5"/>
      <c r="E308" s="5"/>
      <c r="F308" s="5"/>
      <c r="G308" s="5"/>
      <c r="H308" s="6"/>
      <c r="I308" s="47"/>
    </row>
    <row r="309" spans="2:9" ht="12.75">
      <c r="B309" s="230" t="s">
        <v>668</v>
      </c>
      <c r="C309" s="227" t="s">
        <v>18</v>
      </c>
      <c r="D309" s="231">
        <v>377</v>
      </c>
      <c r="E309" s="26" t="s">
        <v>502</v>
      </c>
      <c r="F309" s="227" t="s">
        <v>495</v>
      </c>
      <c r="G309" s="227" t="s">
        <v>369</v>
      </c>
      <c r="H309" s="237" t="s">
        <v>331</v>
      </c>
      <c r="I309" s="47"/>
    </row>
    <row r="310" spans="2:9" ht="12.75">
      <c r="B310" s="17" t="s">
        <v>669</v>
      </c>
      <c r="C310" s="148" t="s">
        <v>18</v>
      </c>
      <c r="D310" s="229">
        <v>687</v>
      </c>
      <c r="E310" s="16" t="s">
        <v>502</v>
      </c>
      <c r="F310" s="148" t="s">
        <v>495</v>
      </c>
      <c r="G310" s="148" t="s">
        <v>369</v>
      </c>
      <c r="H310" s="15" t="s">
        <v>331</v>
      </c>
      <c r="I310" s="47"/>
    </row>
    <row r="311" spans="2:9" ht="12.75">
      <c r="B311" s="17" t="s">
        <v>670</v>
      </c>
      <c r="C311" s="148" t="s">
        <v>18</v>
      </c>
      <c r="D311" s="229">
        <v>4235</v>
      </c>
      <c r="E311" s="16" t="s">
        <v>502</v>
      </c>
      <c r="F311" s="148" t="s">
        <v>495</v>
      </c>
      <c r="G311" s="148" t="s">
        <v>369</v>
      </c>
      <c r="H311" s="15" t="s">
        <v>331</v>
      </c>
      <c r="I311" s="47"/>
    </row>
    <row r="312" spans="2:9" ht="12.75">
      <c r="B312" s="17" t="s">
        <v>671</v>
      </c>
      <c r="C312" s="148" t="s">
        <v>18</v>
      </c>
      <c r="D312" s="229">
        <v>941</v>
      </c>
      <c r="E312" s="16" t="s">
        <v>502</v>
      </c>
      <c r="F312" s="148" t="s">
        <v>494</v>
      </c>
      <c r="G312" s="148" t="s">
        <v>369</v>
      </c>
      <c r="H312" s="15" t="s">
        <v>331</v>
      </c>
      <c r="I312" s="47"/>
    </row>
    <row r="313" spans="2:9" ht="12.75">
      <c r="B313" s="17" t="s">
        <v>672</v>
      </c>
      <c r="C313" s="148" t="s">
        <v>18</v>
      </c>
      <c r="D313" s="229">
        <v>31</v>
      </c>
      <c r="E313" s="16" t="s">
        <v>502</v>
      </c>
      <c r="F313" s="148" t="s">
        <v>495</v>
      </c>
      <c r="G313" s="148" t="s">
        <v>369</v>
      </c>
      <c r="H313" s="15" t="s">
        <v>331</v>
      </c>
      <c r="I313" s="47"/>
    </row>
    <row r="314" spans="2:9" ht="12.75">
      <c r="B314" s="17" t="s">
        <v>673</v>
      </c>
      <c r="C314" s="148" t="s">
        <v>18</v>
      </c>
      <c r="D314" s="229">
        <v>228</v>
      </c>
      <c r="E314" s="16" t="s">
        <v>502</v>
      </c>
      <c r="F314" s="148" t="s">
        <v>494</v>
      </c>
      <c r="G314" s="148" t="s">
        <v>369</v>
      </c>
      <c r="H314" s="15" t="s">
        <v>331</v>
      </c>
      <c r="I314" s="47"/>
    </row>
    <row r="315" spans="2:9" ht="12.75">
      <c r="B315" s="17" t="s">
        <v>674</v>
      </c>
      <c r="C315" s="148" t="s">
        <v>18</v>
      </c>
      <c r="D315" s="154">
        <v>6525</v>
      </c>
      <c r="E315" s="16" t="s">
        <v>502</v>
      </c>
      <c r="F315" s="148" t="s">
        <v>495</v>
      </c>
      <c r="G315" s="148" t="s">
        <v>369</v>
      </c>
      <c r="H315" s="15" t="s">
        <v>331</v>
      </c>
      <c r="I315" s="47"/>
    </row>
    <row r="316" spans="2:9" ht="3" customHeight="1">
      <c r="B316" s="156"/>
      <c r="C316" s="157"/>
      <c r="D316" s="157"/>
      <c r="E316" s="157"/>
      <c r="F316" s="157"/>
      <c r="G316" s="157"/>
      <c r="H316" s="158"/>
      <c r="I316" s="47"/>
    </row>
    <row r="317" spans="2:9" ht="13.5" thickBot="1">
      <c r="B317" s="159" t="s">
        <v>665</v>
      </c>
      <c r="C317" s="160"/>
      <c r="D317" s="161">
        <f>SUM(D309:D316)</f>
        <v>13024</v>
      </c>
      <c r="E317" s="160"/>
      <c r="F317" s="160"/>
      <c r="G317" s="160"/>
      <c r="H317" s="162"/>
      <c r="I317" s="47"/>
    </row>
    <row r="318" spans="2:9" ht="12.75">
      <c r="B318" s="44"/>
      <c r="C318" s="44"/>
      <c r="D318" s="75"/>
      <c r="E318" s="44"/>
      <c r="F318" s="45"/>
      <c r="G318" s="45"/>
      <c r="H318" s="76"/>
      <c r="I318" s="47"/>
    </row>
    <row r="319" spans="2:9" ht="12.75">
      <c r="B319" s="44"/>
      <c r="C319" s="44"/>
      <c r="D319" s="75"/>
      <c r="E319" s="44"/>
      <c r="F319" s="45"/>
      <c r="G319" s="45"/>
      <c r="H319" s="76"/>
      <c r="I319" s="47"/>
    </row>
    <row r="320" spans="2:9" ht="12.75">
      <c r="B320" s="44"/>
      <c r="C320" s="44"/>
      <c r="D320" s="75"/>
      <c r="E320" s="44"/>
      <c r="F320" s="45"/>
      <c r="G320" s="45"/>
      <c r="H320" s="76"/>
      <c r="I320" s="47"/>
    </row>
    <row r="321" spans="2:9" ht="12.75">
      <c r="B321" s="44"/>
      <c r="C321" s="44"/>
      <c r="D321" s="75"/>
      <c r="E321" s="44"/>
      <c r="F321" s="45"/>
      <c r="G321" s="45"/>
      <c r="H321" s="76"/>
      <c r="I321" s="47"/>
    </row>
    <row r="322" spans="2:9" ht="12.75">
      <c r="B322" s="44"/>
      <c r="C322" s="44"/>
      <c r="D322" s="75"/>
      <c r="E322" s="44"/>
      <c r="F322" s="45"/>
      <c r="G322" s="45"/>
      <c r="H322" s="76"/>
      <c r="I322" s="47"/>
    </row>
    <row r="323" spans="2:9" ht="12.75">
      <c r="B323" s="44"/>
      <c r="C323" s="44"/>
      <c r="D323" s="75"/>
      <c r="E323" s="44"/>
      <c r="F323" s="45"/>
      <c r="G323" s="45"/>
      <c r="H323" s="76"/>
      <c r="I323" s="47"/>
    </row>
    <row r="324" spans="2:9" ht="12.75">
      <c r="B324" s="44"/>
      <c r="C324" s="44"/>
      <c r="D324" s="75"/>
      <c r="E324" s="44"/>
      <c r="F324" s="45"/>
      <c r="G324" s="45"/>
      <c r="H324" s="76"/>
      <c r="I324" s="47"/>
    </row>
    <row r="325" spans="2:9" ht="12.75">
      <c r="B325" s="44"/>
      <c r="C325" s="44"/>
      <c r="D325" s="75"/>
      <c r="E325" s="44"/>
      <c r="F325" s="45"/>
      <c r="G325" s="45"/>
      <c r="H325" s="76"/>
      <c r="I325" s="47"/>
    </row>
    <row r="326" spans="2:9" ht="12.75">
      <c r="B326" s="44"/>
      <c r="C326" s="44"/>
      <c r="D326" s="75"/>
      <c r="E326" s="44"/>
      <c r="F326" s="45"/>
      <c r="G326" s="45"/>
      <c r="H326" s="76"/>
      <c r="I326" s="47"/>
    </row>
    <row r="327" spans="2:9" ht="12.75">
      <c r="B327" s="44"/>
      <c r="C327" s="44"/>
      <c r="D327" s="75"/>
      <c r="E327" s="44"/>
      <c r="F327" s="45"/>
      <c r="G327" s="45"/>
      <c r="H327" s="76"/>
      <c r="I327" s="47"/>
    </row>
    <row r="328" spans="2:9" ht="12.75">
      <c r="B328" s="44"/>
      <c r="C328" s="44"/>
      <c r="D328" s="75"/>
      <c r="E328" s="44"/>
      <c r="F328" s="45"/>
      <c r="G328" s="45"/>
      <c r="H328" s="76"/>
      <c r="I328" s="47"/>
    </row>
    <row r="329" spans="2:9" ht="12.75">
      <c r="B329" s="44"/>
      <c r="C329" s="44"/>
      <c r="D329" s="75"/>
      <c r="E329" s="44"/>
      <c r="F329" s="45"/>
      <c r="G329" s="45"/>
      <c r="H329" s="76"/>
      <c r="I329" s="47"/>
    </row>
    <row r="330" spans="2:9" ht="12.75">
      <c r="B330" s="44"/>
      <c r="C330" s="44"/>
      <c r="D330" s="75"/>
      <c r="E330" s="44"/>
      <c r="F330" s="45"/>
      <c r="G330" s="45"/>
      <c r="H330" s="76"/>
      <c r="I330" s="47"/>
    </row>
    <row r="331" spans="2:9" ht="12.75">
      <c r="B331" s="44"/>
      <c r="C331" s="44"/>
      <c r="D331" s="75"/>
      <c r="E331" s="44"/>
      <c r="F331" s="45"/>
      <c r="G331" s="45"/>
      <c r="H331" s="76"/>
      <c r="I331" s="47"/>
    </row>
    <row r="332" spans="2:9" ht="12.75">
      <c r="B332" s="44"/>
      <c r="C332" s="44"/>
      <c r="D332" s="75"/>
      <c r="E332" s="44"/>
      <c r="F332" s="45"/>
      <c r="G332" s="45"/>
      <c r="H332" s="76"/>
      <c r="I332" s="47"/>
    </row>
    <row r="333" spans="2:9" ht="12.75">
      <c r="B333" s="44"/>
      <c r="C333" s="44"/>
      <c r="D333" s="75"/>
      <c r="E333" s="44"/>
      <c r="F333" s="45"/>
      <c r="G333" s="45"/>
      <c r="H333" s="76"/>
      <c r="I333" s="47"/>
    </row>
    <row r="334" spans="2:9" ht="12.75">
      <c r="B334" s="44"/>
      <c r="C334" s="44"/>
      <c r="D334" s="75"/>
      <c r="E334" s="44"/>
      <c r="F334" s="45"/>
      <c r="G334" s="45"/>
      <c r="H334" s="76"/>
      <c r="I334" s="47"/>
    </row>
    <row r="335" spans="2:9" ht="12.75">
      <c r="B335" s="44"/>
      <c r="C335" s="44"/>
      <c r="D335" s="75"/>
      <c r="E335" s="44"/>
      <c r="F335" s="45"/>
      <c r="G335" s="45"/>
      <c r="H335" s="76"/>
      <c r="I335" s="47"/>
    </row>
    <row r="336" spans="2:9" ht="12.75">
      <c r="B336" s="44"/>
      <c r="C336" s="44"/>
      <c r="D336" s="75"/>
      <c r="E336" s="44"/>
      <c r="F336" s="45"/>
      <c r="G336" s="45"/>
      <c r="H336" s="76"/>
      <c r="I336" s="47"/>
    </row>
    <row r="337" spans="2:9" ht="12.75">
      <c r="B337" s="44"/>
      <c r="C337" s="44"/>
      <c r="D337" s="75"/>
      <c r="E337" s="44"/>
      <c r="F337" s="45"/>
      <c r="G337" s="45"/>
      <c r="H337" s="76"/>
      <c r="I337" s="47"/>
    </row>
    <row r="338" spans="2:9" ht="12.75">
      <c r="B338" s="44"/>
      <c r="C338" s="44"/>
      <c r="D338" s="75"/>
      <c r="E338" s="44"/>
      <c r="F338" s="45"/>
      <c r="G338" s="45"/>
      <c r="H338" s="76"/>
      <c r="I338" s="47"/>
    </row>
    <row r="339" spans="2:9" ht="12.75">
      <c r="B339" s="44"/>
      <c r="C339" s="44"/>
      <c r="D339" s="75"/>
      <c r="E339" s="44"/>
      <c r="F339" s="45"/>
      <c r="G339" s="45"/>
      <c r="H339" s="76"/>
      <c r="I339" s="47"/>
    </row>
    <row r="340" spans="2:9" ht="12.75">
      <c r="B340" s="44"/>
      <c r="C340" s="44"/>
      <c r="D340" s="75"/>
      <c r="E340" s="44"/>
      <c r="F340" s="45"/>
      <c r="G340" s="45"/>
      <c r="H340" s="76"/>
      <c r="I340" s="47"/>
    </row>
    <row r="341" spans="2:9" ht="12.75">
      <c r="B341" s="44"/>
      <c r="C341" s="44"/>
      <c r="D341" s="75"/>
      <c r="E341" s="44"/>
      <c r="F341" s="45"/>
      <c r="G341" s="45"/>
      <c r="H341" s="76"/>
      <c r="I341" s="47"/>
    </row>
    <row r="342" spans="2:9" ht="12.75">
      <c r="B342" s="44"/>
      <c r="C342" s="44"/>
      <c r="D342" s="75"/>
      <c r="E342" s="44"/>
      <c r="F342" s="45"/>
      <c r="G342" s="45"/>
      <c r="H342" s="76"/>
      <c r="I342" s="47"/>
    </row>
    <row r="343" spans="2:9" ht="12.75">
      <c r="B343" s="44"/>
      <c r="C343" s="44"/>
      <c r="D343" s="75"/>
      <c r="E343" s="44"/>
      <c r="F343" s="45"/>
      <c r="G343" s="45"/>
      <c r="H343" s="76"/>
      <c r="I343" s="47"/>
    </row>
    <row r="344" spans="2:9" ht="12.75">
      <c r="B344" s="44"/>
      <c r="C344" s="44"/>
      <c r="D344" s="75"/>
      <c r="E344" s="44"/>
      <c r="F344" s="45"/>
      <c r="G344" s="45"/>
      <c r="H344" s="76"/>
      <c r="I344" s="47"/>
    </row>
    <row r="345" spans="2:9" ht="12.75">
      <c r="B345" s="44"/>
      <c r="C345" s="44"/>
      <c r="D345" s="75"/>
      <c r="E345" s="44"/>
      <c r="F345" s="45"/>
      <c r="G345" s="45"/>
      <c r="H345" s="76"/>
      <c r="I345" s="47"/>
    </row>
    <row r="346" spans="2:9" ht="12.75">
      <c r="B346" s="44"/>
      <c r="C346" s="44"/>
      <c r="D346" s="75"/>
      <c r="E346" s="44"/>
      <c r="F346" s="45"/>
      <c r="G346" s="45"/>
      <c r="H346" s="76"/>
      <c r="I346" s="47"/>
    </row>
    <row r="347" spans="2:9" ht="12.75">
      <c r="B347" s="44"/>
      <c r="C347" s="44"/>
      <c r="D347" s="75"/>
      <c r="E347" s="44"/>
      <c r="F347" s="45"/>
      <c r="G347" s="45"/>
      <c r="H347" s="76"/>
      <c r="I347" s="47"/>
    </row>
    <row r="348" spans="2:9" ht="12.75">
      <c r="B348" s="44"/>
      <c r="C348" s="44"/>
      <c r="D348" s="75"/>
      <c r="E348" s="44"/>
      <c r="F348" s="45"/>
      <c r="G348" s="45"/>
      <c r="H348" s="76"/>
      <c r="I348" s="47"/>
    </row>
    <row r="349" spans="2:9" ht="12.75">
      <c r="B349" s="44"/>
      <c r="C349" s="44"/>
      <c r="D349" s="75"/>
      <c r="E349" s="44"/>
      <c r="F349" s="45"/>
      <c r="G349" s="45"/>
      <c r="H349" s="76"/>
      <c r="I349" s="47"/>
    </row>
    <row r="350" spans="2:9" ht="12.75">
      <c r="B350" s="44"/>
      <c r="C350" s="44"/>
      <c r="D350" s="75"/>
      <c r="E350" s="44"/>
      <c r="F350" s="45"/>
      <c r="G350" s="45"/>
      <c r="H350" s="76"/>
      <c r="I350" s="47"/>
    </row>
    <row r="351" spans="2:9" ht="12.75">
      <c r="B351" s="44"/>
      <c r="C351" s="44"/>
      <c r="D351" s="75"/>
      <c r="E351" s="44"/>
      <c r="F351" s="45"/>
      <c r="G351" s="45"/>
      <c r="H351" s="76"/>
      <c r="I351" s="47"/>
    </row>
    <row r="352" spans="2:9" ht="12.75">
      <c r="B352" s="44"/>
      <c r="C352" s="44"/>
      <c r="D352" s="75"/>
      <c r="E352" s="44"/>
      <c r="F352" s="45"/>
      <c r="G352" s="45"/>
      <c r="H352" s="76"/>
      <c r="I352" s="47"/>
    </row>
    <row r="353" spans="2:9" ht="12.75">
      <c r="B353" s="44"/>
      <c r="C353" s="44"/>
      <c r="D353" s="75"/>
      <c r="E353" s="44"/>
      <c r="F353" s="45"/>
      <c r="G353" s="45"/>
      <c r="H353" s="76"/>
      <c r="I353" s="47"/>
    </row>
    <row r="354" spans="2:8" ht="12.75">
      <c r="B354" s="522" t="s">
        <v>0</v>
      </c>
      <c r="C354" s="522"/>
      <c r="D354" s="522"/>
      <c r="E354" s="522"/>
      <c r="F354" s="522"/>
      <c r="G354" s="522"/>
      <c r="H354" s="522"/>
    </row>
    <row r="355" spans="2:8" ht="12.75">
      <c r="B355" s="1"/>
      <c r="C355" s="1"/>
      <c r="D355" s="1"/>
      <c r="E355" s="1"/>
      <c r="F355" s="1"/>
      <c r="G355" s="1"/>
      <c r="H355" s="1"/>
    </row>
    <row r="356" spans="2:8" ht="12.75">
      <c r="B356" s="522" t="s">
        <v>1</v>
      </c>
      <c r="C356" s="522"/>
      <c r="D356" s="522"/>
      <c r="E356" s="522"/>
      <c r="F356" s="522"/>
      <c r="G356" s="522"/>
      <c r="H356" s="522"/>
    </row>
    <row r="357" spans="2:8" ht="12.75">
      <c r="B357" s="1"/>
      <c r="C357" s="1"/>
      <c r="D357" s="1"/>
      <c r="E357" s="1"/>
      <c r="F357" s="1"/>
      <c r="G357" s="1" t="s">
        <v>376</v>
      </c>
      <c r="H357" s="1"/>
    </row>
    <row r="358" spans="3:8" ht="12.75">
      <c r="C358" s="1"/>
      <c r="D358" s="1"/>
      <c r="E358" s="1"/>
      <c r="F358" s="1"/>
      <c r="G358" s="1" t="s">
        <v>164</v>
      </c>
      <c r="H358" s="1"/>
    </row>
    <row r="359" spans="2:8" ht="12.75">
      <c r="B359" s="1" t="s">
        <v>744</v>
      </c>
      <c r="C359" s="1"/>
      <c r="D359" s="1"/>
      <c r="E359" s="1"/>
      <c r="F359" s="1"/>
      <c r="G359" s="1" t="s">
        <v>384</v>
      </c>
      <c r="H359" s="1"/>
    </row>
    <row r="360" spans="2:8" ht="12.75">
      <c r="B360" s="1" t="s">
        <v>745</v>
      </c>
      <c r="C360" s="1"/>
      <c r="D360" s="1"/>
      <c r="E360" s="1"/>
      <c r="F360" s="1"/>
      <c r="G360" s="1"/>
      <c r="H360" s="1"/>
    </row>
    <row r="361" spans="2:8" ht="12.75">
      <c r="B361" s="1" t="s">
        <v>736</v>
      </c>
      <c r="C361" s="1"/>
      <c r="D361" s="1"/>
      <c r="E361" s="1"/>
      <c r="F361" s="1"/>
      <c r="G361" s="1" t="s">
        <v>6</v>
      </c>
      <c r="H361" s="1"/>
    </row>
    <row r="362" spans="2:8" ht="13.5" thickBot="1">
      <c r="B362" s="1" t="s">
        <v>737</v>
      </c>
      <c r="C362" s="1"/>
      <c r="D362" s="1"/>
      <c r="E362" s="1"/>
      <c r="F362" s="1"/>
      <c r="G362" s="1"/>
      <c r="H362" s="1"/>
    </row>
    <row r="363" spans="2:8" ht="12.75">
      <c r="B363" s="2" t="s">
        <v>7</v>
      </c>
      <c r="C363" s="2" t="s">
        <v>8</v>
      </c>
      <c r="D363" s="2" t="s">
        <v>9</v>
      </c>
      <c r="E363" s="2" t="s">
        <v>10</v>
      </c>
      <c r="F363" s="2" t="s">
        <v>11</v>
      </c>
      <c r="G363" s="2" t="s">
        <v>12</v>
      </c>
      <c r="H363" s="2" t="s">
        <v>13</v>
      </c>
    </row>
    <row r="364" spans="2:8" ht="15" thickBot="1">
      <c r="B364" s="3" t="s">
        <v>14</v>
      </c>
      <c r="C364" s="3"/>
      <c r="D364" s="3" t="s">
        <v>15</v>
      </c>
      <c r="E364" s="3"/>
      <c r="F364" s="3"/>
      <c r="G364" s="3"/>
      <c r="H364" s="3" t="s">
        <v>16</v>
      </c>
    </row>
    <row r="365" spans="2:8" ht="3" customHeight="1" thickBot="1">
      <c r="B365" s="4"/>
      <c r="C365" s="5"/>
      <c r="D365" s="5"/>
      <c r="E365" s="5"/>
      <c r="F365" s="5"/>
      <c r="G365" s="5"/>
      <c r="H365" s="6"/>
    </row>
    <row r="366" spans="2:8" ht="13.5" thickBot="1">
      <c r="B366" s="7" t="s">
        <v>585</v>
      </c>
      <c r="C366" s="8"/>
      <c r="D366" s="8"/>
      <c r="E366" s="8"/>
      <c r="F366" s="8"/>
      <c r="G366" s="8"/>
      <c r="H366" s="9"/>
    </row>
    <row r="367" spans="2:8" ht="12.75">
      <c r="B367" s="147" t="s">
        <v>587</v>
      </c>
      <c r="C367" s="227" t="s">
        <v>18</v>
      </c>
      <c r="D367" s="149">
        <v>7</v>
      </c>
      <c r="E367" s="148" t="s">
        <v>497</v>
      </c>
      <c r="F367" s="148" t="s">
        <v>495</v>
      </c>
      <c r="G367" s="148" t="s">
        <v>369</v>
      </c>
      <c r="H367" s="155" t="s">
        <v>333</v>
      </c>
    </row>
    <row r="368" spans="2:8" ht="12.75">
      <c r="B368" s="153" t="s">
        <v>588</v>
      </c>
      <c r="C368" s="148" t="s">
        <v>19</v>
      </c>
      <c r="D368" s="154">
        <v>5198</v>
      </c>
      <c r="E368" s="148" t="s">
        <v>497</v>
      </c>
      <c r="F368" s="148" t="s">
        <v>495</v>
      </c>
      <c r="G368" s="148" t="s">
        <v>369</v>
      </c>
      <c r="H368" s="155" t="s">
        <v>333</v>
      </c>
    </row>
    <row r="369" spans="2:8" ht="12.75">
      <c r="B369" s="153" t="s">
        <v>589</v>
      </c>
      <c r="C369" s="148" t="s">
        <v>19</v>
      </c>
      <c r="D369" s="154">
        <v>1238</v>
      </c>
      <c r="E369" s="148" t="s">
        <v>497</v>
      </c>
      <c r="F369" s="148" t="s">
        <v>495</v>
      </c>
      <c r="G369" s="148" t="s">
        <v>369</v>
      </c>
      <c r="H369" s="155" t="s">
        <v>333</v>
      </c>
    </row>
    <row r="370" spans="2:8" ht="12.75">
      <c r="B370" s="169" t="s">
        <v>590</v>
      </c>
      <c r="C370" s="148" t="s">
        <v>19</v>
      </c>
      <c r="D370" s="154">
        <v>331</v>
      </c>
      <c r="E370" s="148" t="s">
        <v>497</v>
      </c>
      <c r="F370" s="148" t="s">
        <v>495</v>
      </c>
      <c r="G370" s="148" t="s">
        <v>369</v>
      </c>
      <c r="H370" s="155" t="s">
        <v>333</v>
      </c>
    </row>
    <row r="371" spans="2:10" ht="12.75">
      <c r="B371" s="169" t="s">
        <v>591</v>
      </c>
      <c r="C371" s="148" t="s">
        <v>19</v>
      </c>
      <c r="D371" s="154">
        <v>1510</v>
      </c>
      <c r="E371" s="148" t="s">
        <v>497</v>
      </c>
      <c r="F371" s="148" t="s">
        <v>495</v>
      </c>
      <c r="G371" s="148" t="s">
        <v>369</v>
      </c>
      <c r="H371" s="155" t="s">
        <v>333</v>
      </c>
      <c r="J371" s="48"/>
    </row>
    <row r="372" spans="2:8" ht="3" customHeight="1">
      <c r="B372" s="156"/>
      <c r="C372" s="157"/>
      <c r="D372" s="157"/>
      <c r="E372" s="157"/>
      <c r="F372" s="157"/>
      <c r="G372" s="157"/>
      <c r="H372" s="158"/>
    </row>
    <row r="373" spans="2:8" ht="13.5" thickBot="1">
      <c r="B373" s="159" t="s">
        <v>586</v>
      </c>
      <c r="C373" s="160"/>
      <c r="D373" s="161">
        <f>SUM(D367:D372)</f>
        <v>8284</v>
      </c>
      <c r="E373" s="160"/>
      <c r="F373" s="160"/>
      <c r="G373" s="160"/>
      <c r="H373" s="162"/>
    </row>
    <row r="374" spans="2:8" ht="13.5" thickBot="1">
      <c r="B374" s="7" t="s">
        <v>594</v>
      </c>
      <c r="C374" s="8"/>
      <c r="D374" s="8"/>
      <c r="E374" s="8"/>
      <c r="F374" s="8"/>
      <c r="G374" s="8"/>
      <c r="H374" s="9"/>
    </row>
    <row r="375" spans="2:8" ht="12.75">
      <c r="B375" s="147" t="s">
        <v>592</v>
      </c>
      <c r="C375" s="148" t="s">
        <v>19</v>
      </c>
      <c r="D375" s="149">
        <v>2010</v>
      </c>
      <c r="E375" s="150" t="s">
        <v>497</v>
      </c>
      <c r="F375" s="151" t="s">
        <v>495</v>
      </c>
      <c r="G375" s="151" t="s">
        <v>369</v>
      </c>
      <c r="H375" s="152" t="s">
        <v>333</v>
      </c>
    </row>
    <row r="376" spans="2:8" ht="12.75">
      <c r="B376" s="153" t="s">
        <v>593</v>
      </c>
      <c r="C376" s="148" t="s">
        <v>19</v>
      </c>
      <c r="D376" s="154">
        <v>101</v>
      </c>
      <c r="E376" s="148" t="s">
        <v>497</v>
      </c>
      <c r="F376" s="148" t="s">
        <v>495</v>
      </c>
      <c r="G376" s="148" t="s">
        <v>369</v>
      </c>
      <c r="H376" s="155" t="s">
        <v>333</v>
      </c>
    </row>
    <row r="377" spans="2:8" ht="3" customHeight="1">
      <c r="B377" s="156"/>
      <c r="C377" s="157"/>
      <c r="D377" s="157"/>
      <c r="E377" s="157"/>
      <c r="F377" s="157"/>
      <c r="G377" s="157"/>
      <c r="H377" s="158"/>
    </row>
    <row r="378" spans="2:8" ht="13.5" thickBot="1">
      <c r="B378" s="159" t="s">
        <v>595</v>
      </c>
      <c r="C378" s="160"/>
      <c r="D378" s="161">
        <f>SUM(D375:D377)</f>
        <v>2111</v>
      </c>
      <c r="E378" s="160"/>
      <c r="F378" s="160"/>
      <c r="G378" s="160"/>
      <c r="H378" s="162"/>
    </row>
    <row r="379" spans="2:8" ht="13.5" thickBot="1">
      <c r="B379" s="4" t="s">
        <v>602</v>
      </c>
      <c r="C379" s="5"/>
      <c r="D379" s="5"/>
      <c r="E379" s="5"/>
      <c r="F379" s="5"/>
      <c r="G379" s="5"/>
      <c r="H379" s="6"/>
    </row>
    <row r="380" spans="2:8" ht="12.75">
      <c r="B380" s="23" t="s">
        <v>489</v>
      </c>
      <c r="C380" s="227" t="s">
        <v>19</v>
      </c>
      <c r="D380" s="231">
        <v>1380</v>
      </c>
      <c r="E380" s="26" t="s">
        <v>386</v>
      </c>
      <c r="F380" s="234" t="s">
        <v>495</v>
      </c>
      <c r="G380" s="234" t="s">
        <v>369</v>
      </c>
      <c r="H380" s="237" t="s">
        <v>331</v>
      </c>
    </row>
    <row r="381" spans="2:9" ht="12.75">
      <c r="B381" s="169" t="s">
        <v>608</v>
      </c>
      <c r="C381" s="148" t="s">
        <v>19</v>
      </c>
      <c r="D381" s="229">
        <v>5120</v>
      </c>
      <c r="E381" s="16" t="s">
        <v>386</v>
      </c>
      <c r="F381" s="228" t="s">
        <v>495</v>
      </c>
      <c r="G381" s="228" t="s">
        <v>369</v>
      </c>
      <c r="H381" s="155" t="s">
        <v>331</v>
      </c>
      <c r="I381" s="48"/>
    </row>
    <row r="382" spans="2:8" ht="12.75">
      <c r="B382" s="169" t="s">
        <v>606</v>
      </c>
      <c r="C382" s="148" t="s">
        <v>19</v>
      </c>
      <c r="D382" s="229">
        <v>3242</v>
      </c>
      <c r="E382" s="16" t="s">
        <v>386</v>
      </c>
      <c r="F382" s="228" t="s">
        <v>495</v>
      </c>
      <c r="G382" s="228" t="s">
        <v>369</v>
      </c>
      <c r="H382" s="155" t="s">
        <v>331</v>
      </c>
    </row>
    <row r="383" spans="2:8" ht="12.75">
      <c r="B383" s="17" t="s">
        <v>604</v>
      </c>
      <c r="C383" s="148" t="s">
        <v>19</v>
      </c>
      <c r="D383" s="229">
        <f>7248/2</f>
        <v>3624</v>
      </c>
      <c r="E383" s="16" t="s">
        <v>386</v>
      </c>
      <c r="F383" s="228" t="s">
        <v>495</v>
      </c>
      <c r="G383" s="228" t="s">
        <v>369</v>
      </c>
      <c r="H383" s="155" t="s">
        <v>331</v>
      </c>
    </row>
    <row r="384" spans="2:8" ht="12.75">
      <c r="B384" s="17" t="s">
        <v>604</v>
      </c>
      <c r="C384" s="148" t="s">
        <v>19</v>
      </c>
      <c r="D384" s="229">
        <f>7248/2</f>
        <v>3624</v>
      </c>
      <c r="E384" s="16" t="s">
        <v>498</v>
      </c>
      <c r="F384" s="228" t="s">
        <v>495</v>
      </c>
      <c r="G384" s="228" t="s">
        <v>369</v>
      </c>
      <c r="H384" s="155" t="s">
        <v>333</v>
      </c>
    </row>
    <row r="385" spans="2:8" ht="12.75">
      <c r="B385" s="17" t="s">
        <v>607</v>
      </c>
      <c r="C385" s="148" t="s">
        <v>19</v>
      </c>
      <c r="D385" s="154">
        <v>39</v>
      </c>
      <c r="E385" s="16" t="s">
        <v>386</v>
      </c>
      <c r="F385" s="148" t="s">
        <v>495</v>
      </c>
      <c r="G385" s="228" t="s">
        <v>369</v>
      </c>
      <c r="H385" s="155" t="s">
        <v>331</v>
      </c>
    </row>
    <row r="386" spans="2:8" ht="12.75">
      <c r="B386" s="17" t="s">
        <v>605</v>
      </c>
      <c r="C386" s="148" t="s">
        <v>19</v>
      </c>
      <c r="D386" s="154">
        <v>371</v>
      </c>
      <c r="E386" s="16" t="s">
        <v>504</v>
      </c>
      <c r="F386" s="148" t="s">
        <v>495</v>
      </c>
      <c r="G386" s="228" t="s">
        <v>369</v>
      </c>
      <c r="H386" s="155" t="s">
        <v>330</v>
      </c>
    </row>
    <row r="387" spans="2:8" ht="12.75">
      <c r="B387" s="17" t="s">
        <v>609</v>
      </c>
      <c r="C387" s="148" t="s">
        <v>123</v>
      </c>
      <c r="D387" s="154">
        <v>36</v>
      </c>
      <c r="E387" s="16"/>
      <c r="F387" s="148" t="s">
        <v>494</v>
      </c>
      <c r="G387" s="148" t="s">
        <v>369</v>
      </c>
      <c r="H387" s="155"/>
    </row>
    <row r="388" spans="2:8" ht="12.75">
      <c r="B388" s="17" t="s">
        <v>610</v>
      </c>
      <c r="C388" s="148" t="s">
        <v>123</v>
      </c>
      <c r="D388" s="154">
        <v>90</v>
      </c>
      <c r="E388" s="16"/>
      <c r="F388" s="148" t="s">
        <v>516</v>
      </c>
      <c r="G388" s="148" t="s">
        <v>369</v>
      </c>
      <c r="H388" s="155"/>
    </row>
    <row r="389" spans="2:8" ht="12.75">
      <c r="B389" s="169">
        <v>1671</v>
      </c>
      <c r="C389" s="148" t="s">
        <v>123</v>
      </c>
      <c r="D389" s="154">
        <v>33</v>
      </c>
      <c r="E389" s="16"/>
      <c r="F389" s="148" t="s">
        <v>516</v>
      </c>
      <c r="G389" s="148" t="s">
        <v>369</v>
      </c>
      <c r="H389" s="155"/>
    </row>
    <row r="390" spans="2:8" ht="3" customHeight="1">
      <c r="B390" s="156"/>
      <c r="C390" s="157"/>
      <c r="D390" s="157"/>
      <c r="E390" s="157"/>
      <c r="F390" s="157"/>
      <c r="G390" s="157"/>
      <c r="H390" s="158"/>
    </row>
    <row r="391" spans="2:8" ht="13.5" thickBot="1">
      <c r="B391" s="159" t="s">
        <v>603</v>
      </c>
      <c r="C391" s="160"/>
      <c r="D391" s="161">
        <f>SUM(D380:D390)</f>
        <v>17559</v>
      </c>
      <c r="E391" s="160"/>
      <c r="F391" s="160"/>
      <c r="G391" s="160"/>
      <c r="H391" s="162"/>
    </row>
    <row r="392" spans="2:8" ht="13.5" thickBot="1">
      <c r="B392" s="4" t="s">
        <v>614</v>
      </c>
      <c r="C392" s="5"/>
      <c r="D392" s="5"/>
      <c r="E392" s="5"/>
      <c r="F392" s="5"/>
      <c r="G392" s="5"/>
      <c r="H392" s="6"/>
    </row>
    <row r="393" spans="2:8" ht="12.75">
      <c r="B393" s="23" t="s">
        <v>616</v>
      </c>
      <c r="C393" s="227" t="s">
        <v>19</v>
      </c>
      <c r="D393" s="231">
        <v>772</v>
      </c>
      <c r="E393" s="26" t="s">
        <v>386</v>
      </c>
      <c r="F393" s="234" t="s">
        <v>494</v>
      </c>
      <c r="G393" s="234" t="s">
        <v>369</v>
      </c>
      <c r="H393" s="238" t="s">
        <v>331</v>
      </c>
    </row>
    <row r="394" spans="2:8" ht="12.75">
      <c r="B394" s="17" t="s">
        <v>617</v>
      </c>
      <c r="C394" s="148" t="s">
        <v>19</v>
      </c>
      <c r="D394" s="229">
        <v>3201</v>
      </c>
      <c r="E394" s="16" t="s">
        <v>386</v>
      </c>
      <c r="F394" s="228" t="s">
        <v>495</v>
      </c>
      <c r="G394" s="228" t="s">
        <v>369</v>
      </c>
      <c r="H394" s="15" t="s">
        <v>331</v>
      </c>
    </row>
    <row r="395" spans="2:8" ht="12.75">
      <c r="B395" s="17" t="s">
        <v>618</v>
      </c>
      <c r="C395" s="148" t="s">
        <v>19</v>
      </c>
      <c r="D395" s="229">
        <v>9287</v>
      </c>
      <c r="E395" s="16" t="s">
        <v>386</v>
      </c>
      <c r="F395" s="228" t="s">
        <v>495</v>
      </c>
      <c r="G395" s="228" t="s">
        <v>369</v>
      </c>
      <c r="H395" s="15" t="s">
        <v>331</v>
      </c>
    </row>
    <row r="396" spans="2:8" ht="12.75">
      <c r="B396" s="17" t="s">
        <v>619</v>
      </c>
      <c r="C396" s="148" t="s">
        <v>19</v>
      </c>
      <c r="D396" s="229">
        <v>1345</v>
      </c>
      <c r="E396" s="16" t="s">
        <v>386</v>
      </c>
      <c r="F396" s="228" t="s">
        <v>516</v>
      </c>
      <c r="G396" s="228" t="s">
        <v>369</v>
      </c>
      <c r="H396" s="15" t="s">
        <v>331</v>
      </c>
    </row>
    <row r="397" spans="2:8" ht="12.75">
      <c r="B397" s="17" t="s">
        <v>620</v>
      </c>
      <c r="C397" s="148" t="s">
        <v>19</v>
      </c>
      <c r="D397" s="229">
        <v>2753</v>
      </c>
      <c r="E397" s="16" t="s">
        <v>386</v>
      </c>
      <c r="F397" s="228" t="s">
        <v>494</v>
      </c>
      <c r="G397" s="228" t="s">
        <v>369</v>
      </c>
      <c r="H397" s="15" t="s">
        <v>331</v>
      </c>
    </row>
    <row r="398" spans="2:8" ht="12.75">
      <c r="B398" s="17" t="s">
        <v>617</v>
      </c>
      <c r="C398" s="148" t="s">
        <v>19</v>
      </c>
      <c r="D398" s="229">
        <v>140</v>
      </c>
      <c r="E398" s="16" t="s">
        <v>497</v>
      </c>
      <c r="F398" s="228" t="s">
        <v>495</v>
      </c>
      <c r="G398" s="228" t="s">
        <v>369</v>
      </c>
      <c r="H398" s="15" t="s">
        <v>332</v>
      </c>
    </row>
    <row r="399" spans="2:8" ht="12.75">
      <c r="B399" s="17" t="s">
        <v>621</v>
      </c>
      <c r="C399" s="148" t="s">
        <v>19</v>
      </c>
      <c r="D399" s="154">
        <v>31</v>
      </c>
      <c r="E399" s="16" t="s">
        <v>497</v>
      </c>
      <c r="F399" s="148" t="s">
        <v>495</v>
      </c>
      <c r="G399" s="228" t="s">
        <v>369</v>
      </c>
      <c r="H399" s="15" t="s">
        <v>332</v>
      </c>
    </row>
    <row r="400" spans="2:8" ht="12.75">
      <c r="B400" s="17">
        <v>1217</v>
      </c>
      <c r="C400" s="148" t="s">
        <v>123</v>
      </c>
      <c r="D400" s="154">
        <v>8</v>
      </c>
      <c r="E400" s="16"/>
      <c r="F400" s="148" t="s">
        <v>496</v>
      </c>
      <c r="G400" s="228" t="s">
        <v>369</v>
      </c>
      <c r="H400" s="155"/>
    </row>
    <row r="401" spans="2:8" ht="12.75">
      <c r="B401" s="17">
        <v>1662</v>
      </c>
      <c r="C401" s="148" t="s">
        <v>123</v>
      </c>
      <c r="D401" s="154">
        <v>62</v>
      </c>
      <c r="E401" s="16"/>
      <c r="F401" s="148" t="s">
        <v>516</v>
      </c>
      <c r="G401" s="148" t="s">
        <v>369</v>
      </c>
      <c r="H401" s="155"/>
    </row>
    <row r="402" spans="2:8" ht="3" customHeight="1">
      <c r="B402" s="156"/>
      <c r="C402" s="157"/>
      <c r="D402" s="157"/>
      <c r="E402" s="157"/>
      <c r="F402" s="157"/>
      <c r="G402" s="157"/>
      <c r="H402" s="158"/>
    </row>
    <row r="403" spans="2:8" ht="13.5" thickBot="1">
      <c r="B403" s="159" t="s">
        <v>615</v>
      </c>
      <c r="C403" s="160"/>
      <c r="D403" s="161">
        <f>SUM(D393:D402)</f>
        <v>17599</v>
      </c>
      <c r="E403" s="160"/>
      <c r="F403" s="160"/>
      <c r="G403" s="160"/>
      <c r="H403" s="162"/>
    </row>
    <row r="413" spans="2:8" ht="12.75">
      <c r="B413" s="522" t="s">
        <v>0</v>
      </c>
      <c r="C413" s="522"/>
      <c r="D413" s="522"/>
      <c r="E413" s="522"/>
      <c r="F413" s="522"/>
      <c r="G413" s="522"/>
      <c r="H413" s="522"/>
    </row>
    <row r="414" spans="2:8" ht="12.75">
      <c r="B414" s="1"/>
      <c r="C414" s="1"/>
      <c r="D414" s="1"/>
      <c r="E414" s="1"/>
      <c r="F414" s="1"/>
      <c r="G414" s="1"/>
      <c r="H414" s="1"/>
    </row>
    <row r="415" spans="2:8" ht="12.75">
      <c r="B415" s="522" t="s">
        <v>1</v>
      </c>
      <c r="C415" s="522"/>
      <c r="D415" s="522"/>
      <c r="E415" s="522"/>
      <c r="F415" s="522"/>
      <c r="G415" s="522"/>
      <c r="H415" s="522"/>
    </row>
    <row r="416" spans="2:8" ht="12.75">
      <c r="B416" s="1"/>
      <c r="C416" s="1"/>
      <c r="D416" s="1"/>
      <c r="E416" s="1"/>
      <c r="F416" s="1"/>
      <c r="G416" s="1" t="s">
        <v>376</v>
      </c>
      <c r="H416" s="1"/>
    </row>
    <row r="417" spans="3:8" ht="12.75">
      <c r="C417" s="1"/>
      <c r="D417" s="1"/>
      <c r="E417" s="1"/>
      <c r="F417" s="1"/>
      <c r="G417" s="1" t="s">
        <v>178</v>
      </c>
      <c r="H417" s="1"/>
    </row>
    <row r="418" spans="2:8" ht="12.75">
      <c r="B418" s="1" t="s">
        <v>746</v>
      </c>
      <c r="C418" s="1"/>
      <c r="D418" s="1"/>
      <c r="E418" s="1"/>
      <c r="F418" s="1"/>
      <c r="G418" s="1" t="s">
        <v>384</v>
      </c>
      <c r="H418" s="1"/>
    </row>
    <row r="419" spans="2:8" ht="12.75">
      <c r="B419" s="1" t="s">
        <v>736</v>
      </c>
      <c r="C419" s="1"/>
      <c r="D419" s="1"/>
      <c r="E419" s="1"/>
      <c r="F419" s="1"/>
      <c r="G419" s="1" t="s">
        <v>6</v>
      </c>
      <c r="H419" s="1"/>
    </row>
    <row r="420" spans="2:8" ht="13.5" thickBot="1">
      <c r="B420" s="1" t="s">
        <v>737</v>
      </c>
      <c r="C420" s="1"/>
      <c r="D420" s="1"/>
      <c r="E420" s="1"/>
      <c r="F420" s="1"/>
      <c r="G420" s="1"/>
      <c r="H420" s="1"/>
    </row>
    <row r="421" spans="2:8" ht="12.75">
      <c r="B421" s="2" t="s">
        <v>7</v>
      </c>
      <c r="C421" s="2" t="s">
        <v>8</v>
      </c>
      <c r="D421" s="2" t="s">
        <v>9</v>
      </c>
      <c r="E421" s="2" t="s">
        <v>10</v>
      </c>
      <c r="F421" s="2" t="s">
        <v>11</v>
      </c>
      <c r="G421" s="2" t="s">
        <v>12</v>
      </c>
      <c r="H421" s="2" t="s">
        <v>13</v>
      </c>
    </row>
    <row r="422" spans="2:8" ht="15" thickBot="1">
      <c r="B422" s="3" t="s">
        <v>14</v>
      </c>
      <c r="C422" s="3"/>
      <c r="D422" s="3" t="s">
        <v>15</v>
      </c>
      <c r="E422" s="3"/>
      <c r="F422" s="3"/>
      <c r="G422" s="3"/>
      <c r="H422" s="3" t="s">
        <v>16</v>
      </c>
    </row>
    <row r="423" spans="2:8" ht="3" customHeight="1" thickBot="1">
      <c r="B423" s="4"/>
      <c r="C423" s="5"/>
      <c r="D423" s="5"/>
      <c r="E423" s="5"/>
      <c r="F423" s="5"/>
      <c r="G423" s="5"/>
      <c r="H423" s="6"/>
    </row>
    <row r="424" spans="2:8" ht="13.5" thickBot="1">
      <c r="B424" s="4" t="s">
        <v>622</v>
      </c>
      <c r="C424" s="5"/>
      <c r="D424" s="5"/>
      <c r="E424" s="5"/>
      <c r="F424" s="5"/>
      <c r="G424" s="5"/>
      <c r="H424" s="6"/>
    </row>
    <row r="425" spans="2:8" ht="12.75">
      <c r="B425" s="23" t="s">
        <v>624</v>
      </c>
      <c r="C425" s="227" t="s">
        <v>19</v>
      </c>
      <c r="D425" s="231">
        <v>43</v>
      </c>
      <c r="E425" s="26" t="s">
        <v>497</v>
      </c>
      <c r="F425" s="227" t="s">
        <v>495</v>
      </c>
      <c r="G425" s="227" t="s">
        <v>369</v>
      </c>
      <c r="H425" s="238" t="s">
        <v>333</v>
      </c>
    </row>
    <row r="426" spans="2:8" ht="12.75">
      <c r="B426" s="17" t="s">
        <v>590</v>
      </c>
      <c r="C426" s="148" t="s">
        <v>19</v>
      </c>
      <c r="D426" s="229">
        <v>1147</v>
      </c>
      <c r="E426" s="16" t="s">
        <v>497</v>
      </c>
      <c r="F426" s="148" t="s">
        <v>495</v>
      </c>
      <c r="G426" s="148" t="s">
        <v>369</v>
      </c>
      <c r="H426" s="15" t="s">
        <v>333</v>
      </c>
    </row>
    <row r="427" spans="2:8" ht="12.75">
      <c r="B427" s="17" t="s">
        <v>626</v>
      </c>
      <c r="C427" s="148" t="s">
        <v>19</v>
      </c>
      <c r="D427" s="229">
        <v>1937</v>
      </c>
      <c r="E427" s="16" t="s">
        <v>497</v>
      </c>
      <c r="F427" s="148" t="s">
        <v>495</v>
      </c>
      <c r="G427" s="148" t="s">
        <v>369</v>
      </c>
      <c r="H427" s="15" t="s">
        <v>333</v>
      </c>
    </row>
    <row r="428" spans="2:8" ht="12.75">
      <c r="B428" s="17" t="s">
        <v>627</v>
      </c>
      <c r="C428" s="148" t="s">
        <v>19</v>
      </c>
      <c r="D428" s="229">
        <v>1487</v>
      </c>
      <c r="E428" s="16" t="s">
        <v>497</v>
      </c>
      <c r="F428" s="148" t="s">
        <v>495</v>
      </c>
      <c r="G428" s="148" t="s">
        <v>369</v>
      </c>
      <c r="H428" s="15" t="s">
        <v>333</v>
      </c>
    </row>
    <row r="429" spans="2:8" ht="12.75">
      <c r="B429" s="17" t="s">
        <v>624</v>
      </c>
      <c r="C429" s="148" t="s">
        <v>19</v>
      </c>
      <c r="D429" s="229">
        <v>1985</v>
      </c>
      <c r="E429" s="16" t="s">
        <v>497</v>
      </c>
      <c r="F429" s="148" t="s">
        <v>495</v>
      </c>
      <c r="G429" s="148" t="s">
        <v>369</v>
      </c>
      <c r="H429" s="15" t="s">
        <v>333</v>
      </c>
    </row>
    <row r="430" spans="2:9" ht="12.75">
      <c r="B430" s="17" t="s">
        <v>625</v>
      </c>
      <c r="C430" s="148" t="s">
        <v>19</v>
      </c>
      <c r="D430" s="229">
        <v>601</v>
      </c>
      <c r="E430" s="16" t="s">
        <v>497</v>
      </c>
      <c r="F430" s="148" t="s">
        <v>494</v>
      </c>
      <c r="G430" s="148" t="s">
        <v>369</v>
      </c>
      <c r="H430" s="15" t="s">
        <v>333</v>
      </c>
      <c r="I430" s="48"/>
    </row>
    <row r="431" spans="2:8" ht="12.75">
      <c r="B431" s="17" t="s">
        <v>628</v>
      </c>
      <c r="C431" s="148" t="s">
        <v>19</v>
      </c>
      <c r="D431" s="229">
        <v>363</v>
      </c>
      <c r="E431" s="16" t="s">
        <v>497</v>
      </c>
      <c r="F431" s="148" t="s">
        <v>494</v>
      </c>
      <c r="G431" s="148" t="s">
        <v>369</v>
      </c>
      <c r="H431" s="15" t="s">
        <v>333</v>
      </c>
    </row>
    <row r="432" spans="2:8" ht="12.75">
      <c r="B432" s="17" t="s">
        <v>629</v>
      </c>
      <c r="C432" s="148" t="s">
        <v>19</v>
      </c>
      <c r="D432" s="154">
        <v>1321</v>
      </c>
      <c r="E432" s="16" t="s">
        <v>497</v>
      </c>
      <c r="F432" s="148" t="s">
        <v>494</v>
      </c>
      <c r="G432" s="148" t="s">
        <v>369</v>
      </c>
      <c r="H432" s="15" t="s">
        <v>333</v>
      </c>
    </row>
    <row r="433" spans="2:8" ht="12.75">
      <c r="B433" s="17" t="s">
        <v>630</v>
      </c>
      <c r="C433" s="148" t="s">
        <v>19</v>
      </c>
      <c r="D433" s="154">
        <v>1067</v>
      </c>
      <c r="E433" s="16" t="s">
        <v>497</v>
      </c>
      <c r="F433" s="148" t="s">
        <v>494</v>
      </c>
      <c r="G433" s="148" t="s">
        <v>369</v>
      </c>
      <c r="H433" s="15" t="s">
        <v>333</v>
      </c>
    </row>
    <row r="434" spans="2:8" ht="3" customHeight="1">
      <c r="B434" s="156"/>
      <c r="C434" s="157"/>
      <c r="D434" s="157"/>
      <c r="E434" s="157"/>
      <c r="F434" s="157"/>
      <c r="G434" s="157"/>
      <c r="H434" s="158"/>
    </row>
    <row r="435" spans="2:8" ht="13.5" thickBot="1">
      <c r="B435" s="159" t="s">
        <v>623</v>
      </c>
      <c r="C435" s="160"/>
      <c r="D435" s="161">
        <f>SUM(D425:D434)</f>
        <v>9951</v>
      </c>
      <c r="E435" s="160"/>
      <c r="F435" s="160"/>
      <c r="G435" s="160"/>
      <c r="H435" s="162"/>
    </row>
    <row r="436" spans="2:8" ht="13.5" thickBot="1">
      <c r="B436" s="4" t="s">
        <v>635</v>
      </c>
      <c r="C436" s="5"/>
      <c r="D436" s="5"/>
      <c r="E436" s="5"/>
      <c r="F436" s="5"/>
      <c r="G436" s="5"/>
      <c r="H436" s="6"/>
    </row>
    <row r="437" spans="2:9" ht="12.75">
      <c r="B437" s="23" t="s">
        <v>637</v>
      </c>
      <c r="C437" s="227" t="s">
        <v>19</v>
      </c>
      <c r="D437" s="231">
        <v>195</v>
      </c>
      <c r="E437" s="26" t="s">
        <v>387</v>
      </c>
      <c r="F437" s="227" t="s">
        <v>496</v>
      </c>
      <c r="G437" s="227" t="s">
        <v>369</v>
      </c>
      <c r="H437" s="238" t="s">
        <v>329</v>
      </c>
      <c r="I437" s="236"/>
    </row>
    <row r="438" spans="2:9" ht="12.75">
      <c r="B438" s="17" t="s">
        <v>638</v>
      </c>
      <c r="C438" s="148" t="s">
        <v>19</v>
      </c>
      <c r="D438" s="229">
        <v>4321</v>
      </c>
      <c r="E438" s="16" t="s">
        <v>387</v>
      </c>
      <c r="F438" s="148" t="s">
        <v>496</v>
      </c>
      <c r="G438" s="148" t="s">
        <v>369</v>
      </c>
      <c r="H438" s="15" t="s">
        <v>329</v>
      </c>
      <c r="I438" s="236"/>
    </row>
    <row r="439" spans="2:9" ht="12.75">
      <c r="B439" s="17" t="s">
        <v>639</v>
      </c>
      <c r="C439" s="148" t="s">
        <v>18</v>
      </c>
      <c r="D439" s="229">
        <v>1253</v>
      </c>
      <c r="E439" s="16" t="s">
        <v>497</v>
      </c>
      <c r="F439" s="148" t="s">
        <v>496</v>
      </c>
      <c r="G439" s="148" t="s">
        <v>369</v>
      </c>
      <c r="H439" s="15" t="s">
        <v>333</v>
      </c>
      <c r="I439" s="236"/>
    </row>
    <row r="440" spans="2:8" ht="3" customHeight="1">
      <c r="B440" s="156"/>
      <c r="C440" s="157"/>
      <c r="D440" s="157"/>
      <c r="E440" s="157"/>
      <c r="F440" s="157"/>
      <c r="G440" s="157"/>
      <c r="H440" s="158"/>
    </row>
    <row r="441" spans="2:8" ht="13.5" thickBot="1">
      <c r="B441" s="159" t="s">
        <v>636</v>
      </c>
      <c r="C441" s="160"/>
      <c r="D441" s="161">
        <f>SUM(D437:D440)</f>
        <v>5769</v>
      </c>
      <c r="E441" s="160"/>
      <c r="F441" s="160"/>
      <c r="G441" s="160"/>
      <c r="H441" s="162"/>
    </row>
    <row r="442" spans="2:8" ht="13.5" thickBot="1">
      <c r="B442" s="4" t="s">
        <v>640</v>
      </c>
      <c r="C442" s="5"/>
      <c r="D442" s="5"/>
      <c r="E442" s="5"/>
      <c r="F442" s="5"/>
      <c r="G442" s="5"/>
      <c r="H442" s="6"/>
    </row>
    <row r="443" spans="2:8" ht="12.75">
      <c r="B443" s="23" t="s">
        <v>642</v>
      </c>
      <c r="C443" s="227" t="s">
        <v>19</v>
      </c>
      <c r="D443" s="231">
        <v>530</v>
      </c>
      <c r="E443" s="26" t="s">
        <v>497</v>
      </c>
      <c r="F443" s="227" t="s">
        <v>495</v>
      </c>
      <c r="G443" s="227" t="s">
        <v>369</v>
      </c>
      <c r="H443" s="238" t="s">
        <v>333</v>
      </c>
    </row>
    <row r="444" spans="2:8" ht="12.75">
      <c r="B444" s="17" t="s">
        <v>643</v>
      </c>
      <c r="C444" s="148" t="s">
        <v>19</v>
      </c>
      <c r="D444" s="229">
        <v>619</v>
      </c>
      <c r="E444" s="16" t="s">
        <v>497</v>
      </c>
      <c r="F444" s="148" t="s">
        <v>495</v>
      </c>
      <c r="G444" s="148" t="s">
        <v>369</v>
      </c>
      <c r="H444" s="15" t="s">
        <v>333</v>
      </c>
    </row>
    <row r="445" spans="2:8" ht="12.75">
      <c r="B445" s="17" t="s">
        <v>645</v>
      </c>
      <c r="C445" s="148" t="s">
        <v>19</v>
      </c>
      <c r="D445" s="229">
        <v>143</v>
      </c>
      <c r="E445" s="16" t="s">
        <v>497</v>
      </c>
      <c r="F445" s="148" t="s">
        <v>496</v>
      </c>
      <c r="G445" s="148" t="s">
        <v>369</v>
      </c>
      <c r="H445" s="15" t="s">
        <v>333</v>
      </c>
    </row>
    <row r="446" spans="2:8" ht="12.75">
      <c r="B446" s="17" t="s">
        <v>644</v>
      </c>
      <c r="C446" s="148" t="s">
        <v>19</v>
      </c>
      <c r="D446" s="229">
        <v>504</v>
      </c>
      <c r="E446" s="16" t="s">
        <v>497</v>
      </c>
      <c r="F446" s="148" t="s">
        <v>495</v>
      </c>
      <c r="G446" s="148" t="s">
        <v>369</v>
      </c>
      <c r="H446" s="15" t="s">
        <v>333</v>
      </c>
    </row>
    <row r="447" spans="2:9" ht="12.75">
      <c r="B447" s="17" t="s">
        <v>593</v>
      </c>
      <c r="C447" s="148" t="s">
        <v>19</v>
      </c>
      <c r="D447" s="229">
        <v>685</v>
      </c>
      <c r="E447" s="16" t="s">
        <v>497</v>
      </c>
      <c r="F447" s="148" t="s">
        <v>495</v>
      </c>
      <c r="G447" s="148" t="s">
        <v>369</v>
      </c>
      <c r="H447" s="15" t="s">
        <v>333</v>
      </c>
      <c r="I447" s="48"/>
    </row>
    <row r="448" spans="2:8" ht="12.75">
      <c r="B448" s="17" t="s">
        <v>646</v>
      </c>
      <c r="C448" s="148" t="s">
        <v>19</v>
      </c>
      <c r="D448" s="229">
        <v>4951</v>
      </c>
      <c r="E448" s="16" t="s">
        <v>497</v>
      </c>
      <c r="F448" s="148" t="s">
        <v>496</v>
      </c>
      <c r="G448" s="148" t="s">
        <v>369</v>
      </c>
      <c r="H448" s="15" t="s">
        <v>333</v>
      </c>
    </row>
    <row r="449" spans="2:8" ht="12.75">
      <c r="B449" s="17" t="s">
        <v>647</v>
      </c>
      <c r="C449" s="148" t="s">
        <v>18</v>
      </c>
      <c r="D449" s="229">
        <v>10271</v>
      </c>
      <c r="E449" s="16" t="s">
        <v>497</v>
      </c>
      <c r="F449" s="148" t="s">
        <v>496</v>
      </c>
      <c r="G449" s="148" t="s">
        <v>369</v>
      </c>
      <c r="H449" s="15" t="s">
        <v>333</v>
      </c>
    </row>
    <row r="450" spans="2:8" ht="12.75">
      <c r="B450" s="17" t="s">
        <v>648</v>
      </c>
      <c r="C450" s="148" t="s">
        <v>17</v>
      </c>
      <c r="D450" s="229">
        <v>8</v>
      </c>
      <c r="E450" s="16"/>
      <c r="F450" s="148" t="s">
        <v>494</v>
      </c>
      <c r="G450" s="148" t="s">
        <v>369</v>
      </c>
      <c r="H450" s="15"/>
    </row>
    <row r="451" spans="2:8" ht="12.75">
      <c r="B451" s="17" t="s">
        <v>649</v>
      </c>
      <c r="C451" s="148" t="s">
        <v>105</v>
      </c>
      <c r="D451" s="154">
        <v>9</v>
      </c>
      <c r="E451" s="16"/>
      <c r="F451" s="148" t="s">
        <v>516</v>
      </c>
      <c r="G451" s="148" t="s">
        <v>369</v>
      </c>
      <c r="H451" s="15"/>
    </row>
    <row r="452" spans="2:8" ht="3" customHeight="1">
      <c r="B452" s="156"/>
      <c r="C452" s="157"/>
      <c r="D452" s="157"/>
      <c r="E452" s="157"/>
      <c r="F452" s="157"/>
      <c r="G452" s="157"/>
      <c r="H452" s="158"/>
    </row>
    <row r="453" spans="2:8" ht="13.5" thickBot="1">
      <c r="B453" s="159" t="s">
        <v>641</v>
      </c>
      <c r="C453" s="160"/>
      <c r="D453" s="161">
        <f>SUM(D443:D452)</f>
        <v>17720</v>
      </c>
      <c r="E453" s="160"/>
      <c r="F453" s="160"/>
      <c r="G453" s="160"/>
      <c r="H453" s="162"/>
    </row>
    <row r="470" spans="2:8" ht="12.75">
      <c r="B470" s="583"/>
      <c r="C470" s="583"/>
      <c r="D470" s="583"/>
      <c r="E470" s="583"/>
      <c r="F470" s="583"/>
      <c r="G470" s="583"/>
      <c r="H470" s="583"/>
    </row>
    <row r="471" spans="2:8" ht="12.75">
      <c r="B471" s="82"/>
      <c r="C471" s="82"/>
      <c r="D471" s="82"/>
      <c r="E471" s="82"/>
      <c r="F471" s="82"/>
      <c r="G471" s="82"/>
      <c r="H471" s="82"/>
    </row>
    <row r="472" spans="2:8" ht="12.75">
      <c r="B472" s="583"/>
      <c r="C472" s="583"/>
      <c r="D472" s="583"/>
      <c r="E472" s="583"/>
      <c r="F472" s="583"/>
      <c r="G472" s="583"/>
      <c r="H472" s="583"/>
    </row>
    <row r="473" spans="2:8" ht="12.75">
      <c r="B473" s="82"/>
      <c r="C473" s="82"/>
      <c r="D473" s="82"/>
      <c r="E473" s="82"/>
      <c r="F473" s="82"/>
      <c r="G473" s="82"/>
      <c r="H473" s="82"/>
    </row>
    <row r="474" spans="2:8" ht="12.75">
      <c r="B474" s="47"/>
      <c r="C474" s="82"/>
      <c r="D474" s="82"/>
      <c r="E474" s="82"/>
      <c r="F474" s="82"/>
      <c r="G474" s="82"/>
      <c r="H474" s="82"/>
    </row>
    <row r="475" spans="2:8" ht="12.75">
      <c r="B475" s="82"/>
      <c r="C475" s="82"/>
      <c r="D475" s="82"/>
      <c r="E475" s="82"/>
      <c r="F475" s="82"/>
      <c r="G475" s="82"/>
      <c r="H475" s="82"/>
    </row>
    <row r="476" spans="2:8" ht="12.75">
      <c r="B476" s="82"/>
      <c r="C476" s="82"/>
      <c r="D476" s="82"/>
      <c r="E476" s="82"/>
      <c r="F476" s="82"/>
      <c r="G476" s="82"/>
      <c r="H476" s="82"/>
    </row>
    <row r="477" spans="2:8" ht="12.75">
      <c r="B477" s="82"/>
      <c r="C477" s="82"/>
      <c r="D477" s="82"/>
      <c r="E477" s="82"/>
      <c r="F477" s="82"/>
      <c r="G477" s="82"/>
      <c r="H477" s="82"/>
    </row>
    <row r="478" spans="2:8" ht="12.75">
      <c r="B478" s="232"/>
      <c r="C478" s="232"/>
      <c r="D478" s="232"/>
      <c r="E478" s="232"/>
      <c r="F478" s="232"/>
      <c r="G478" s="232"/>
      <c r="H478" s="232"/>
    </row>
    <row r="479" spans="2:8" ht="12.75">
      <c r="B479" s="232"/>
      <c r="C479" s="232"/>
      <c r="D479" s="232"/>
      <c r="E479" s="232"/>
      <c r="F479" s="232"/>
      <c r="G479" s="232"/>
      <c r="H479" s="232"/>
    </row>
    <row r="480" spans="2:8" ht="12.75" customHeight="1">
      <c r="B480" s="82"/>
      <c r="C480" s="82"/>
      <c r="D480" s="82"/>
      <c r="E480" s="82"/>
      <c r="F480" s="82"/>
      <c r="G480" s="82"/>
      <c r="H480" s="82"/>
    </row>
    <row r="481" spans="2:8" ht="12.75">
      <c r="B481" s="82"/>
      <c r="C481" s="82"/>
      <c r="D481" s="82"/>
      <c r="E481" s="82"/>
      <c r="F481" s="82"/>
      <c r="G481" s="82"/>
      <c r="H481" s="82"/>
    </row>
    <row r="482" spans="2:8" ht="12.75">
      <c r="B482" s="239"/>
      <c r="C482" s="240"/>
      <c r="D482" s="241"/>
      <c r="E482" s="240"/>
      <c r="F482" s="240"/>
      <c r="G482" s="240"/>
      <c r="H482" s="240"/>
    </row>
    <row r="483" spans="2:8" ht="12.75" customHeight="1">
      <c r="B483" s="240"/>
      <c r="C483" s="240"/>
      <c r="D483" s="240"/>
      <c r="E483" s="240"/>
      <c r="F483" s="240"/>
      <c r="G483" s="240"/>
      <c r="H483" s="240"/>
    </row>
    <row r="484" spans="2:8" ht="12.75">
      <c r="B484" s="242"/>
      <c r="C484" s="240"/>
      <c r="D484" s="243"/>
      <c r="E484" s="240"/>
      <c r="F484" s="240"/>
      <c r="G484" s="240"/>
      <c r="H484" s="240"/>
    </row>
    <row r="485" spans="2:8" ht="12.75">
      <c r="B485" s="82"/>
      <c r="C485" s="82"/>
      <c r="D485" s="82"/>
      <c r="E485" s="82"/>
      <c r="F485" s="82"/>
      <c r="G485" s="82"/>
      <c r="H485" s="82"/>
    </row>
    <row r="486" spans="2:8" ht="12.75">
      <c r="B486" s="239"/>
      <c r="C486" s="240"/>
      <c r="D486" s="241"/>
      <c r="E486" s="240"/>
      <c r="F486" s="240"/>
      <c r="G486" s="240"/>
      <c r="H486" s="240"/>
    </row>
    <row r="487" spans="2:8" ht="12.75" customHeight="1">
      <c r="B487" s="240"/>
      <c r="C487" s="240"/>
      <c r="D487" s="240"/>
      <c r="E487" s="240"/>
      <c r="F487" s="240"/>
      <c r="G487" s="240"/>
      <c r="H487" s="240"/>
    </row>
    <row r="488" spans="2:8" ht="12.75">
      <c r="B488" s="242"/>
      <c r="C488" s="240"/>
      <c r="D488" s="243"/>
      <c r="E488" s="240"/>
      <c r="F488" s="240"/>
      <c r="G488" s="240"/>
      <c r="H488" s="240"/>
    </row>
  </sheetData>
  <sheetProtection/>
  <mergeCells count="18">
    <mergeCell ref="B1:H1"/>
    <mergeCell ref="B3:H3"/>
    <mergeCell ref="B354:H354"/>
    <mergeCell ref="B356:H356"/>
    <mergeCell ref="B239:H239"/>
    <mergeCell ref="B241:H241"/>
    <mergeCell ref="B297:H297"/>
    <mergeCell ref="B299:H299"/>
    <mergeCell ref="B470:H470"/>
    <mergeCell ref="B472:H472"/>
    <mergeCell ref="B61:H61"/>
    <mergeCell ref="B63:H63"/>
    <mergeCell ref="B413:H413"/>
    <mergeCell ref="B415:H415"/>
    <mergeCell ref="B119:H119"/>
    <mergeCell ref="B121:H121"/>
    <mergeCell ref="B178:H178"/>
    <mergeCell ref="B180:H180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Brave</dc:creator>
  <cp:keywords/>
  <dc:description/>
  <cp:lastModifiedBy>Administrator</cp:lastModifiedBy>
  <cp:lastPrinted>2012-11-21T08:52:56Z</cp:lastPrinted>
  <dcterms:created xsi:type="dcterms:W3CDTF">2008-09-01T05:35:11Z</dcterms:created>
  <dcterms:modified xsi:type="dcterms:W3CDTF">2012-11-21T08:55:44Z</dcterms:modified>
  <cp:category/>
  <cp:version/>
  <cp:contentType/>
  <cp:contentStatus/>
</cp:coreProperties>
</file>