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7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<sst xmlns="http://schemas.openxmlformats.org/spreadsheetml/2006/main" count="192" uniqueCount="138">
  <si>
    <t>Subjekt</t>
  </si>
  <si>
    <t>Účel</t>
  </si>
  <si>
    <t>Finance přidělené 
v rozpočtu města</t>
  </si>
  <si>
    <t>Celkem</t>
  </si>
  <si>
    <t>Řádná žádost</t>
  </si>
  <si>
    <t>Mimořádná žádost</t>
  </si>
  <si>
    <t>Finance přidělené z Komise STv</t>
  </si>
  <si>
    <t>Provozní náklady</t>
  </si>
  <si>
    <t>1. FC Karlovy Vary a.s.</t>
  </si>
  <si>
    <t xml:space="preserve">Asociace Záchranný kruh </t>
  </si>
  <si>
    <t>Podpora mládežnických družstev</t>
  </si>
  <si>
    <t>HC Energie Karlovy Vary, s.r.o.</t>
  </si>
  <si>
    <t>Tenisový klub Lokomotiva Karlovy Vary, o.s.</t>
  </si>
  <si>
    <t>Sportovní klub vozíčkářů Sharks</t>
  </si>
  <si>
    <t xml:space="preserve">Tělovýchovná jednota KSNP Sedlec </t>
  </si>
  <si>
    <t>SK KONTAKT KARLOVY VARY</t>
  </si>
  <si>
    <t>KV Arena s.r.o.</t>
  </si>
  <si>
    <t>PŘEHLED DOTACÍ NA TĚLOVÝCHOVU A SPORT NA ROK 2015</t>
  </si>
  <si>
    <t xml:space="preserve"> </t>
  </si>
  <si>
    <t>VK Karlovarsko 2014 s.r.o.</t>
  </si>
  <si>
    <t xml:space="preserve">Basketbalový klub Lokomotiva Karlovy Vary </t>
  </si>
  <si>
    <t>SK Liapor - Witte Karlovy Vary z.s.</t>
  </si>
  <si>
    <t>CITY TRIATHLON Karlovy Vary, o.s.</t>
  </si>
  <si>
    <t>CITY TRIATHLON Karlovy Vary 2015</t>
  </si>
  <si>
    <t xml:space="preserve">ČBF, s.r.o. </t>
  </si>
  <si>
    <t>Mezinárodní turnaj v basketbalu žen 2015</t>
  </si>
  <si>
    <t xml:space="preserve">HIPODROM HOLOUBEK s.r.o. </t>
  </si>
  <si>
    <t>Pořádání dostihových dnů v sozóně 2015</t>
  </si>
  <si>
    <t xml:space="preserve">Tempo Team Prague, s.r.o. </t>
  </si>
  <si>
    <t>Mattoni 1/2 maraton Karlovy Vary 2015</t>
  </si>
  <si>
    <t xml:space="preserve">Tělovýchovná jednota SLAVIA Karlovy Vary </t>
  </si>
  <si>
    <t>FB Hurrican</t>
  </si>
  <si>
    <t xml:space="preserve">Provozní náklady </t>
  </si>
  <si>
    <t xml:space="preserve">Golf Club Karlovy Vary </t>
  </si>
  <si>
    <t xml:space="preserve">Hockey Club Karlovy Vary </t>
  </si>
  <si>
    <t>Krasobruslařský klub Karlovy Vary, o.s.</t>
  </si>
  <si>
    <t>LK Slovan K. Vary</t>
  </si>
  <si>
    <t>SK BULDOCI Karlovy Vary - Dvory</t>
  </si>
  <si>
    <t xml:space="preserve">SK HBC C.S.K.A. Karlovy Vary </t>
  </si>
  <si>
    <t xml:space="preserve">Sportovní sdružení BK Karlovy Vary, občanské sdružení </t>
  </si>
  <si>
    <t>Tělovýchovná jednota Domu dětí a mládeže Karlovy Vary - Stará Role</t>
  </si>
  <si>
    <t>Tělovýchovná jednota Lokomotiva  - šerm o.s.</t>
  </si>
  <si>
    <t xml:space="preserve">Tenisový klub TC Gejzírpark Karlovy Vary </t>
  </si>
  <si>
    <t>TJ Lokomotiva Karlovy Vary o.s.</t>
  </si>
  <si>
    <t>TJ Slovan  Karlovy Vary, o.s.</t>
  </si>
  <si>
    <t>TJ Thermia Karlovy Vary o.s.</t>
  </si>
  <si>
    <t>Volejbalový klub Karlovy Vary</t>
  </si>
  <si>
    <t>Jezdecký klub Karlovy Vary - Stará Role, z.s.</t>
  </si>
  <si>
    <t>Sportovní klub policie Hvězda Karlovy Vary o.s.</t>
  </si>
  <si>
    <t>1.980.000,- Kč Podpora mládežnických družstev/                    625.000,- Kč Provozní náklady - podpora "A" týmu</t>
  </si>
  <si>
    <t xml:space="preserve">První Krušnohorská o.p.s. </t>
  </si>
  <si>
    <t>Náklady spojené s úpravou lyžařských stop v Krušných Horách</t>
  </si>
  <si>
    <t>"Centrum pro mládež a alternativní sporty"</t>
  </si>
  <si>
    <t>A.M. bike z.s.</t>
  </si>
  <si>
    <t>Bc. Martin Soukup</t>
  </si>
  <si>
    <t xml:space="preserve">Biceclinic junior team </t>
  </si>
  <si>
    <t>Česká společnost pro naturální sport o.s.</t>
  </si>
  <si>
    <t>D – TEAM o.s. Karlovy Vary</t>
  </si>
  <si>
    <t>HW CLUB Karlovy Vary s.r.o.</t>
  </si>
  <si>
    <t xml:space="preserve">Jezdecká sportovní stáj Tandem Karlovy Vary </t>
  </si>
  <si>
    <t>Juniorský maratonský klub, o.s.</t>
  </si>
  <si>
    <t>Karlovarský šachklub Tietz</t>
  </si>
  <si>
    <t>KLUB SPORTOVNÍHO TANCE BEST</t>
  </si>
  <si>
    <t xml:space="preserve">Klub stolrního tenisu Karlovy Vary </t>
  </si>
  <si>
    <t>KV stěna o.s.</t>
  </si>
  <si>
    <t>MS VZS ČČK Karlovy Vary - Jesenice</t>
  </si>
  <si>
    <t>Občanské sdružení Respect Us</t>
  </si>
  <si>
    <t xml:space="preserve">OK1KVK radioklub lázeňského města Karlovy Vary </t>
  </si>
  <si>
    <t>RGC Karlovy Vary, z.s.</t>
  </si>
  <si>
    <t>SC Start Warriors</t>
  </si>
  <si>
    <t>Sdružení rodičů a přátel při DDM K.Vary</t>
  </si>
  <si>
    <t>Sjednocená organizace nevidomých a slabozrakých České republiky - oblastní pobočka Karlovy Vary</t>
  </si>
  <si>
    <t>SKI KLUB KARLOVY VARY, o.s.</t>
  </si>
  <si>
    <t xml:space="preserve">Sportovní klub "Hubertus" Karlovy Vary </t>
  </si>
  <si>
    <t xml:space="preserve">Sportovní kuželkářský klub Karlovy Vary </t>
  </si>
  <si>
    <t>STAR Karlovy Vary o.s.</t>
  </si>
  <si>
    <t xml:space="preserve">Střední odborné učilistě stravování a služeb Karlovy Vary </t>
  </si>
  <si>
    <t>Svaz důchodců České republiky, o.s. Městská organizace Karlovy Vary</t>
  </si>
  <si>
    <t>Šachový klub Karlovy Vary</t>
  </si>
  <si>
    <t xml:space="preserve">Tělocvičná jednota Sokol Karlovy Vary </t>
  </si>
  <si>
    <t>Tělovýchovná jednota Karlovy Vary - Tašovice</t>
  </si>
  <si>
    <t>Tenisový klub Olšová Vrata</t>
  </si>
  <si>
    <t>TJ Karlovy Vary-Dvory</t>
  </si>
  <si>
    <t>Karlovarský AM bikemaraton 2015</t>
  </si>
  <si>
    <t>Karlovy Vary DOWNTOWN 2015</t>
  </si>
  <si>
    <t>Bike clinic cup 2015</t>
  </si>
  <si>
    <t>Náklady na ženskou ligu</t>
  </si>
  <si>
    <t>Juniorský maraton 2015 - Běžíme pro Evropu (semifinále pro Karlovarský kraj)</t>
  </si>
  <si>
    <t>Pronájmy bazénů</t>
  </si>
  <si>
    <t>Podzimní cena DDM Karlovy Vary 2015</t>
  </si>
  <si>
    <t>Provozní náklady - Pronájmy sportovišť</t>
  </si>
  <si>
    <t>Camp netradičních sportů pro karlovarské děti a mládež 2015</t>
  </si>
  <si>
    <t>Aktivní život seniorů - plavání</t>
  </si>
  <si>
    <t>"Vodní záchranářská služba Karlovy Vary o.s."</t>
  </si>
  <si>
    <t>Dům dětí a mládeže Karlovy Vary</t>
  </si>
  <si>
    <t>Geometry Global, s.r.o.</t>
  </si>
  <si>
    <t xml:space="preserve">Karate klub Tygr Karlovy Vary </t>
  </si>
  <si>
    <t xml:space="preserve">Okresní rada Asociace školních sportovních klubů České republiky Karlovy Vary </t>
  </si>
  <si>
    <t xml:space="preserve">RAPpresent Karlovy Vary </t>
  </si>
  <si>
    <t>SC Start Karlovy Vary</t>
  </si>
  <si>
    <t>Sportovní krasobruslařský klub Karlovy Vary o.s.</t>
  </si>
  <si>
    <t>Sportovní unie Karlovarska  z.s.</t>
  </si>
  <si>
    <t>Triatlet Karlovy Vary</t>
  </si>
  <si>
    <t>X-Team BaNo Karlovy Vary, o.s.</t>
  </si>
  <si>
    <t>Letní příměstské tábory - "Léto plné pohody"</t>
  </si>
  <si>
    <t>Česká pojišťovna Mizuno RunTour</t>
  </si>
  <si>
    <t>Sportovní činnost + organizování závodů</t>
  </si>
  <si>
    <t xml:space="preserve">CELKEM </t>
  </si>
  <si>
    <t>1.500.000,- Kč Provozní náklady včetně nákladů za ubytování sportovců/                                                                                                  200.000,- Kč Náklady spojené s účastí hráčů v Evropském poháru</t>
  </si>
  <si>
    <t xml:space="preserve">50.000,- Kč Provozní náklady/                                                                                                              20.000,- Kiwi muž 2015                                                                                                                         100.000,- Kč RGC Cup 2015 - mezinárodní závody v moder.gymnastice </t>
  </si>
  <si>
    <t>Náklady oblastní pobočky Karlovy Vary - sportovní činnost</t>
  </si>
  <si>
    <t>550.000,- Kč Provozní náklady/                                             50.000,- Kč Údržba areálu AC Start/                                                50.000,- Kč Sportik 2015</t>
  </si>
  <si>
    <t>100.000,- Kč Mezinárodní MČR v naturální kulturistice/                                                             20.000,- Kč Provozní náklady</t>
  </si>
  <si>
    <t>480.000,- Kč Provozní náklady/                                                         80.000,- Kč Organizování basketbalových kroužků v ZŠ</t>
  </si>
  <si>
    <t xml:space="preserve">72.000,- Kč Akce Eurosportring Karlovy Vary 2015/                          350.000,- Kč  Provozní náklady </t>
  </si>
  <si>
    <t>16.000.000,- Kč  Provoz a služby mládežnického hokeje/                                           7.000.000,- Kč Pronájem ledové plochy a šaten v prostorách KV Areny mládežnickými hokejovými týmy HC Enerige v roce 2015</t>
  </si>
  <si>
    <t>80.000,- Kč Den záchranářů 2015/                                                      1.550.000,- Kč provoz Centra zdraví a bezpečí</t>
  </si>
  <si>
    <t>17.500.000,- Kč provozní náklady v roce 2015/                                        2.500.000,- Kč pořádání sportovních akulturních akcí/   435.000,- Kč na náklady spojené s dovybavením Bazénového centra KV Areny/
997.000,- Kč na náklady spojené s vybavením míčové haly KV Areny/                                                                                       615.000,- Kč na úhradu nákladů spojených s opravou rolby/                                                                                479.000,- Kč na nákup vybavení venkovního bazénu v Bazénovém centru KV Areny/
1.209.000,- Kč na nákup vybavení haly pro míčové sporty KV Areny/
339.000,- Kč na nákup čistícího stroje na palubovku/     
43.000,- Kč na nákup defibrilátoru/                                                      700.000,- Kč nákup 2 ks LED výsledkových tabulí do Míčové haly/                                                                          131.800,- Kč neinvestiční dovybavení Bazénového centra a Míčové haly/                                                                                                                 634.000,- Kč investiční  dovybavení Bazénového centra a Míčové haly</t>
  </si>
  <si>
    <t xml:space="preserve">2. Mateřská škola Karlovy Vary, Krušnohorská 16, příspěvková organizace </t>
  </si>
  <si>
    <t>Základní škola a Základní umělecká škola Karlovy Vary, Šmeralova 336/15, příspěvková organizace</t>
  </si>
  <si>
    <t xml:space="preserve">Základní škola Karlovy Vary, 1. máje 1, příspěvková organizace </t>
  </si>
  <si>
    <t>Základní škola Karlovy Vary, Konečná 25, příspěvková organizace</t>
  </si>
  <si>
    <t>Bruslička dětí MŠ</t>
  </si>
  <si>
    <t>Přehled příspěvků příspěvkovým organizacím města na podporu sportovních aktivit - rok 2015</t>
  </si>
  <si>
    <t>Sportovní olympiáda</t>
  </si>
  <si>
    <t xml:space="preserve">1. Mateřská škola Karlovy Vary, Komenského 7, příspěvková organizace </t>
  </si>
  <si>
    <t>Sportovní aktivity MŠ</t>
  </si>
  <si>
    <t>Základní škola Karlovy Vary, Truhlářská 19, příspěvková organizace</t>
  </si>
  <si>
    <t>Plavání pro žáky 1. stupně</t>
  </si>
  <si>
    <t>Plavecký výcvik pro 3. ročníky</t>
  </si>
  <si>
    <t>Základní škola Karlovy Vary, Poštovní 19, příspěvková organizace</t>
  </si>
  <si>
    <t>Základní škola J. A. Komenského, Karlovy Vary, Kollárova 19, příspěvková organizace</t>
  </si>
  <si>
    <t>Zdravý sport, zdravé dítě, sportem proti obezitě</t>
  </si>
  <si>
    <t>Základní škola Dukelských hrdinů, Karlovy Vary, Moskevská 25, příspěvková organizace</t>
  </si>
  <si>
    <t>Základní plavecký výcvik žáků</t>
  </si>
  <si>
    <t>Plavecký výcvik žáků 1. stupně</t>
  </si>
  <si>
    <t xml:space="preserve">Základní škola jazyků Karlovy Vary, příspěvková organizace </t>
  </si>
  <si>
    <t>Datum poslední aktualizace: 3.2.2016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</si>
</sst>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3" fontId="19" fillId="34" borderId="11" xfId="0" applyNumberFormat="1" applyFont="1" applyFill="1" applyBorder="1" applyAlignment="1">
      <alignment horizontal="right" vertical="center"/>
    </xf>
    <xf numFmtId="0" fontId="19" fillId="34" borderId="11" xfId="0" applyFont="1" applyFill="1" applyBorder="1" applyAlignment="1">
      <alignment vertical="center"/>
    </xf>
    <xf numFmtId="0" fontId="19" fillId="34" borderId="11" xfId="0" applyFont="1" applyFill="1" applyBorder="1" applyAlignment="1">
      <alignment vertical="center" wrapText="1"/>
    </xf>
    <xf numFmtId="3" fontId="19" fillId="34" borderId="11" xfId="0" applyNumberFormat="1" applyFont="1" applyFill="1" applyBorder="1" applyAlignment="1">
      <alignment vertical="center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2" xfId="0" applyFont="1" applyFill="1" applyBorder="1" applyAlignment="1">
      <alignment vertical="center"/>
    </xf>
    <xf numFmtId="0" fontId="19" fillId="34" borderId="13" xfId="0" applyFont="1" applyFill="1" applyBorder="1" applyAlignment="1">
      <alignment vertical="center"/>
    </xf>
    <xf numFmtId="0" fontId="19" fillId="34" borderId="12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3" fontId="0" fillId="34" borderId="11" xfId="0" applyNumberFormat="1" applyFont="1" applyFill="1" applyBorder="1" applyAlignment="1">
      <alignment horizontal="right" vertical="center"/>
    </xf>
    <xf numFmtId="3" fontId="25" fillId="34" borderId="11" xfId="0" applyNumberFormat="1" applyFont="1" applyFill="1" applyBorder="1" applyAlignment="1">
      <alignment horizontal="right" vertical="center"/>
    </xf>
    <xf numFmtId="0" fontId="19" fillId="34" borderId="13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4" borderId="11" xfId="0" applyFont="1" applyFill="1" applyBorder="1" applyAlignment="1">
      <alignment vertical="center"/>
    </xf>
    <xf numFmtId="0" fontId="1" fillId="34" borderId="11" xfId="0" applyFont="1" applyFill="1" applyBorder="1" applyAlignment="1">
      <alignment vertical="center" wrapText="1"/>
    </xf>
    <xf numFmtId="3" fontId="19" fillId="34" borderId="1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41" fillId="34" borderId="12" xfId="0" applyFont="1" applyFill="1" applyBorder="1" applyAlignment="1">
      <alignment vertical="center"/>
    </xf>
    <xf numFmtId="0" fontId="41" fillId="34" borderId="11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34" borderId="13" xfId="0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34" borderId="13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1" fillId="34" borderId="17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0" fontId="19" fillId="34" borderId="11" xfId="0" applyFont="1" applyFill="1" applyBorder="1" applyAlignment="1">
      <alignment vertical="center" shrinkToFit="1"/>
    </xf>
    <xf numFmtId="3" fontId="0" fillId="0" borderId="19" xfId="0" applyNumberFormat="1" applyFont="1" applyBorder="1" applyAlignment="1">
      <alignment vertical="center"/>
    </xf>
    <xf numFmtId="0" fontId="40" fillId="0" borderId="0" xfId="0" applyFont="1" applyAlignment="1">
      <alignment/>
    </xf>
    <xf numFmtId="3" fontId="20" fillId="34" borderId="11" xfId="0" applyNumberFormat="1" applyFont="1" applyFill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0" fontId="21" fillId="35" borderId="20" xfId="0" applyFont="1" applyFill="1" applyBorder="1" applyAlignment="1">
      <alignment vertical="center"/>
    </xf>
    <xf numFmtId="0" fontId="42" fillId="35" borderId="20" xfId="0" applyFont="1" applyFill="1" applyBorder="1" applyAlignment="1">
      <alignment/>
    </xf>
    <xf numFmtId="3" fontId="42" fillId="35" borderId="20" xfId="0" applyNumberFormat="1" applyFont="1" applyFill="1" applyBorder="1" applyAlignment="1">
      <alignment/>
    </xf>
    <xf numFmtId="0" fontId="43" fillId="0" borderId="0" xfId="0" applyFont="1" applyAlignment="1">
      <alignment/>
    </xf>
    <xf numFmtId="0" fontId="1" fillId="0" borderId="13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/>
    </xf>
    <xf numFmtId="4" fontId="1" fillId="36" borderId="11" xfId="0" applyNumberFormat="1" applyFont="1" applyFill="1" applyBorder="1" applyAlignment="1">
      <alignment vertical="center" wrapText="1"/>
    </xf>
    <xf numFmtId="3" fontId="1" fillId="36" borderId="21" xfId="0" applyNumberFormat="1" applyFont="1" applyFill="1" applyBorder="1" applyAlignment="1">
      <alignment vertical="center"/>
    </xf>
    <xf numFmtId="4" fontId="1" fillId="36" borderId="11" xfId="0" applyNumberFormat="1" applyFont="1" applyFill="1" applyBorder="1" applyAlignment="1">
      <alignment vertical="center"/>
    </xf>
    <xf numFmtId="0" fontId="23" fillId="35" borderId="20" xfId="0" applyFont="1" applyFill="1" applyBorder="1" applyAlignment="1">
      <alignment vertical="center"/>
    </xf>
    <xf numFmtId="0" fontId="44" fillId="35" borderId="20" xfId="0" applyFont="1" applyFill="1" applyBorder="1" applyAlignment="1">
      <alignment/>
    </xf>
    <xf numFmtId="3" fontId="44" fillId="35" borderId="20" xfId="0" applyNumberFormat="1" applyFont="1" applyFill="1" applyBorder="1" applyAlignment="1">
      <alignment/>
    </xf>
    <xf numFmtId="0" fontId="0" fillId="0" borderId="11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1" fillId="36" borderId="11" xfId="0" applyNumberFormat="1" applyFont="1" applyFill="1" applyBorder="1" applyAlignment="1">
      <alignment vertical="center"/>
    </xf>
    <xf numFmtId="0" fontId="43" fillId="0" borderId="22" xfId="0" applyFont="1" applyBorder="1" applyAlignment="1">
      <alignment horizontal="left" vertical="center"/>
    </xf>
    <xf numFmtId="0" fontId="40" fillId="33" borderId="23" xfId="0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  <xf numFmtId="0" fontId="40" fillId="33" borderId="27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28" xfId="0" applyFont="1" applyFill="1" applyBorder="1" applyAlignment="1">
      <alignment horizontal="center" vertical="center" wrapText="1"/>
    </xf>
    <xf numFmtId="0" fontId="40" fillId="33" borderId="29" xfId="0" applyFont="1" applyFill="1" applyBorder="1" applyAlignment="1">
      <alignment horizontal="center" vertical="center" wrapText="1"/>
    </xf>
    <xf numFmtId="0" fontId="40" fillId="33" borderId="30" xfId="0" applyFont="1" applyFill="1" applyBorder="1" applyAlignment="1">
      <alignment horizontal="center" vertical="center" wrapText="1"/>
    </xf>
    <xf numFmtId="0" fontId="40" fillId="33" borderId="31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28575</xdr:rowOff>
    </xdr:from>
    <xdr:ext cx="190500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0" y="7581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28575</xdr:rowOff>
    </xdr:from>
    <xdr:ext cx="190500" cy="266700"/>
    <xdr:sp fLocksText="0">
      <xdr:nvSpPr>
        <xdr:cNvPr id="2" name="TextovéPole 13"/>
        <xdr:cNvSpPr txBox="1">
          <a:spLocks noChangeArrowheads="1"/>
        </xdr:cNvSpPr>
      </xdr:nvSpPr>
      <xdr:spPr>
        <a:xfrm>
          <a:off x="0" y="7581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55</xdr:row>
      <xdr:rowOff>0</xdr:rowOff>
    </xdr:from>
    <xdr:ext cx="190500" cy="457200"/>
    <xdr:sp fLocksText="0">
      <xdr:nvSpPr>
        <xdr:cNvPr id="3" name="TextovéPole 14"/>
        <xdr:cNvSpPr txBox="1">
          <a:spLocks noChangeArrowheads="1"/>
        </xdr:cNvSpPr>
      </xdr:nvSpPr>
      <xdr:spPr>
        <a:xfrm>
          <a:off x="857250" y="17735550"/>
          <a:ext cx="190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190500" cy="266700"/>
    <xdr:sp fLocksText="0">
      <xdr:nvSpPr>
        <xdr:cNvPr id="4" name="TextovéPole 15"/>
        <xdr:cNvSpPr txBox="1">
          <a:spLocks noChangeArrowheads="1"/>
        </xdr:cNvSpPr>
      </xdr:nvSpPr>
      <xdr:spPr>
        <a:xfrm>
          <a:off x="0" y="77438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38</xdr:row>
      <xdr:rowOff>0</xdr:rowOff>
    </xdr:from>
    <xdr:ext cx="180975" cy="266700"/>
    <xdr:sp fLocksText="0">
      <xdr:nvSpPr>
        <xdr:cNvPr id="5" name="TextovéPole 16"/>
        <xdr:cNvSpPr txBox="1">
          <a:spLocks noChangeArrowheads="1"/>
        </xdr:cNvSpPr>
      </xdr:nvSpPr>
      <xdr:spPr>
        <a:xfrm>
          <a:off x="800100" y="1350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54</xdr:row>
      <xdr:rowOff>0</xdr:rowOff>
    </xdr:from>
    <xdr:ext cx="180975" cy="533400"/>
    <xdr:sp fLocksText="0">
      <xdr:nvSpPr>
        <xdr:cNvPr id="6" name="TextovéPole 17"/>
        <xdr:cNvSpPr txBox="1">
          <a:spLocks noChangeArrowheads="1"/>
        </xdr:cNvSpPr>
      </xdr:nvSpPr>
      <xdr:spPr>
        <a:xfrm>
          <a:off x="800100" y="17354550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38</xdr:row>
      <xdr:rowOff>0</xdr:rowOff>
    </xdr:from>
    <xdr:ext cx="180975" cy="266700"/>
    <xdr:sp fLocksText="0">
      <xdr:nvSpPr>
        <xdr:cNvPr id="7" name="TextovéPole 18"/>
        <xdr:cNvSpPr txBox="1">
          <a:spLocks noChangeArrowheads="1"/>
        </xdr:cNvSpPr>
      </xdr:nvSpPr>
      <xdr:spPr>
        <a:xfrm>
          <a:off x="800100" y="1350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38</xdr:row>
      <xdr:rowOff>0</xdr:rowOff>
    </xdr:from>
    <xdr:ext cx="180975" cy="266700"/>
    <xdr:sp fLocksText="0">
      <xdr:nvSpPr>
        <xdr:cNvPr id="8" name="TextovéPole 19"/>
        <xdr:cNvSpPr txBox="1">
          <a:spLocks noChangeArrowheads="1"/>
        </xdr:cNvSpPr>
      </xdr:nvSpPr>
      <xdr:spPr>
        <a:xfrm>
          <a:off x="800100" y="1350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54</xdr:row>
      <xdr:rowOff>0</xdr:rowOff>
    </xdr:from>
    <xdr:ext cx="180975" cy="533400"/>
    <xdr:sp fLocksText="0">
      <xdr:nvSpPr>
        <xdr:cNvPr id="9" name="TextovéPole 20"/>
        <xdr:cNvSpPr txBox="1">
          <a:spLocks noChangeArrowheads="1"/>
        </xdr:cNvSpPr>
      </xdr:nvSpPr>
      <xdr:spPr>
        <a:xfrm>
          <a:off x="800100" y="17354550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38</xdr:row>
      <xdr:rowOff>0</xdr:rowOff>
    </xdr:from>
    <xdr:ext cx="180975" cy="266700"/>
    <xdr:sp fLocksText="0">
      <xdr:nvSpPr>
        <xdr:cNvPr id="10" name="TextovéPole 21"/>
        <xdr:cNvSpPr txBox="1">
          <a:spLocks noChangeArrowheads="1"/>
        </xdr:cNvSpPr>
      </xdr:nvSpPr>
      <xdr:spPr>
        <a:xfrm>
          <a:off x="800100" y="13506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800100</xdr:colOff>
      <xdr:row>54</xdr:row>
      <xdr:rowOff>0</xdr:rowOff>
    </xdr:from>
    <xdr:ext cx="180975" cy="533400"/>
    <xdr:sp fLocksText="0">
      <xdr:nvSpPr>
        <xdr:cNvPr id="11" name="TextovéPole 22"/>
        <xdr:cNvSpPr txBox="1">
          <a:spLocks noChangeArrowheads="1"/>
        </xdr:cNvSpPr>
      </xdr:nvSpPr>
      <xdr:spPr>
        <a:xfrm>
          <a:off x="800100" y="17354550"/>
          <a:ext cx="1809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54</xdr:row>
      <xdr:rowOff>0</xdr:rowOff>
    </xdr:from>
    <xdr:ext cx="190500" cy="533400"/>
    <xdr:sp fLocksText="0">
      <xdr:nvSpPr>
        <xdr:cNvPr id="12" name="TextovéPole 23"/>
        <xdr:cNvSpPr txBox="1">
          <a:spLocks noChangeArrowheads="1"/>
        </xdr:cNvSpPr>
      </xdr:nvSpPr>
      <xdr:spPr>
        <a:xfrm>
          <a:off x="857250" y="173545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857250</xdr:colOff>
      <xdr:row>54</xdr:row>
      <xdr:rowOff>0</xdr:rowOff>
    </xdr:from>
    <xdr:ext cx="190500" cy="533400"/>
    <xdr:sp fLocksText="0">
      <xdr:nvSpPr>
        <xdr:cNvPr id="13" name="TextovéPole 24"/>
        <xdr:cNvSpPr txBox="1">
          <a:spLocks noChangeArrowheads="1"/>
        </xdr:cNvSpPr>
      </xdr:nvSpPr>
      <xdr:spPr>
        <a:xfrm>
          <a:off x="857250" y="17354550"/>
          <a:ext cx="1905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0"/>
  <sheetViews>
    <sheetView tabSelected="1" workbookViewId="0" topLeftCell="A2">
      <pane ySplit="3" topLeftCell="A98" activePane="bottomLeft" state="frozen"/>
      <selection pane="topLeft" activeCell="A2" sqref="A2"/>
      <selection pane="bottomLeft" activeCell="B99" sqref="B99:B100"/>
    </sheetView>
  </sheetViews>
  <sheetFormatPr defaultColWidth="9.140625" defaultRowHeight="15"/>
  <cols>
    <col min="1" max="1" width="44.7109375" style="0" customWidth="1"/>
    <col min="2" max="2" width="54.8515625" style="0" customWidth="1"/>
    <col min="3" max="4" width="17.140625" style="0" customWidth="1"/>
    <col min="5" max="5" width="18.57421875" style="0" customWidth="1"/>
    <col min="6" max="6" width="12.8515625" style="0" customWidth="1"/>
  </cols>
  <sheetData>
    <row r="1" ht="5.25" customHeight="1" hidden="1"/>
    <row r="2" spans="1:6" ht="20.25" customHeight="1" thickBot="1">
      <c r="A2" s="62" t="s">
        <v>17</v>
      </c>
      <c r="B2" s="62"/>
      <c r="C2" s="62"/>
      <c r="D2" s="62"/>
      <c r="E2" s="62"/>
      <c r="F2" s="62"/>
    </row>
    <row r="3" spans="1:6" ht="30" customHeight="1">
      <c r="A3" s="65" t="s">
        <v>0</v>
      </c>
      <c r="B3" s="67" t="s">
        <v>1</v>
      </c>
      <c r="C3" s="63" t="s">
        <v>6</v>
      </c>
      <c r="D3" s="64"/>
      <c r="E3" s="69" t="s">
        <v>2</v>
      </c>
      <c r="F3" s="71" t="s">
        <v>3</v>
      </c>
    </row>
    <row r="4" spans="1:6" ht="41.25" customHeight="1" thickBot="1">
      <c r="A4" s="66"/>
      <c r="B4" s="68"/>
      <c r="C4" s="1" t="s">
        <v>4</v>
      </c>
      <c r="D4" s="1" t="s">
        <v>5</v>
      </c>
      <c r="E4" s="70"/>
      <c r="F4" s="72"/>
    </row>
    <row r="5" spans="1:6" s="21" customFormat="1" ht="15">
      <c r="A5" s="16" t="s">
        <v>52</v>
      </c>
      <c r="B5" s="17" t="s">
        <v>7</v>
      </c>
      <c r="C5" s="5">
        <v>10000</v>
      </c>
      <c r="D5" s="2"/>
      <c r="E5" s="2"/>
      <c r="F5" s="43">
        <f aca="true" t="shared" si="0" ref="F5:F36">SUM(C5:E5)</f>
        <v>10000</v>
      </c>
    </row>
    <row r="6" spans="1:6" s="21" customFormat="1" ht="15">
      <c r="A6" s="18" t="s">
        <v>93</v>
      </c>
      <c r="B6" s="19" t="s">
        <v>7</v>
      </c>
      <c r="C6" s="20">
        <v>60000</v>
      </c>
      <c r="D6" s="15"/>
      <c r="E6" s="15"/>
      <c r="F6" s="44">
        <f t="shared" si="0"/>
        <v>60000</v>
      </c>
    </row>
    <row r="7" spans="1:6" s="21" customFormat="1" ht="31.5" customHeight="1">
      <c r="A7" s="3" t="s">
        <v>8</v>
      </c>
      <c r="B7" s="3" t="s">
        <v>10</v>
      </c>
      <c r="C7" s="5">
        <v>120000</v>
      </c>
      <c r="D7" s="2"/>
      <c r="E7" s="2">
        <v>1080000</v>
      </c>
      <c r="F7" s="43">
        <f t="shared" si="0"/>
        <v>1200000</v>
      </c>
    </row>
    <row r="8" spans="1:6" s="21" customFormat="1" ht="15">
      <c r="A8" s="17" t="s">
        <v>53</v>
      </c>
      <c r="B8" s="17" t="s">
        <v>83</v>
      </c>
      <c r="C8" s="5">
        <v>40000</v>
      </c>
      <c r="D8" s="2"/>
      <c r="E8" s="2"/>
      <c r="F8" s="43">
        <f t="shared" si="0"/>
        <v>40000</v>
      </c>
    </row>
    <row r="9" spans="1:6" s="21" customFormat="1" ht="34.5" customHeight="1">
      <c r="A9" s="40" t="s">
        <v>9</v>
      </c>
      <c r="B9" s="4" t="s">
        <v>116</v>
      </c>
      <c r="C9" s="5">
        <v>8000</v>
      </c>
      <c r="D9" s="2"/>
      <c r="E9" s="2">
        <f>72000+1550000</f>
        <v>1622000</v>
      </c>
      <c r="F9" s="43">
        <f t="shared" si="0"/>
        <v>1630000</v>
      </c>
    </row>
    <row r="10" spans="1:6" s="21" customFormat="1" ht="30">
      <c r="A10" s="3" t="s">
        <v>20</v>
      </c>
      <c r="B10" s="4" t="s">
        <v>49</v>
      </c>
      <c r="C10" s="5">
        <v>625000</v>
      </c>
      <c r="D10" s="2"/>
      <c r="E10" s="2">
        <v>1980000</v>
      </c>
      <c r="F10" s="43">
        <f t="shared" si="0"/>
        <v>2605000</v>
      </c>
    </row>
    <row r="11" spans="1:6" s="21" customFormat="1" ht="15" customHeight="1">
      <c r="A11" s="16" t="s">
        <v>54</v>
      </c>
      <c r="B11" s="17" t="s">
        <v>84</v>
      </c>
      <c r="C11" s="5">
        <v>50000</v>
      </c>
      <c r="D11" s="2"/>
      <c r="E11" s="2"/>
      <c r="F11" s="43">
        <f t="shared" si="0"/>
        <v>50000</v>
      </c>
    </row>
    <row r="12" spans="1:6" s="21" customFormat="1" ht="15">
      <c r="A12" s="18" t="s">
        <v>55</v>
      </c>
      <c r="B12" s="19" t="s">
        <v>85</v>
      </c>
      <c r="C12" s="11">
        <v>40000</v>
      </c>
      <c r="D12" s="12"/>
      <c r="E12" s="12"/>
      <c r="F12" s="12">
        <f t="shared" si="0"/>
        <v>40000</v>
      </c>
    </row>
    <row r="13" spans="1:6" s="21" customFormat="1" ht="15">
      <c r="A13" s="3" t="s">
        <v>22</v>
      </c>
      <c r="B13" s="3" t="s">
        <v>23</v>
      </c>
      <c r="C13" s="5"/>
      <c r="D13" s="5"/>
      <c r="E13" s="5">
        <v>500000</v>
      </c>
      <c r="F13" s="43">
        <f t="shared" si="0"/>
        <v>500000</v>
      </c>
    </row>
    <row r="14" spans="1:6" s="21" customFormat="1" ht="15">
      <c r="A14" s="7" t="s">
        <v>24</v>
      </c>
      <c r="B14" s="3" t="s">
        <v>25</v>
      </c>
      <c r="C14" s="5"/>
      <c r="D14" s="5"/>
      <c r="E14" s="5">
        <v>1000000</v>
      </c>
      <c r="F14" s="43">
        <f t="shared" si="0"/>
        <v>1000000</v>
      </c>
    </row>
    <row r="15" spans="1:6" s="21" customFormat="1" ht="32.25" customHeight="1">
      <c r="A15" s="22" t="s">
        <v>56</v>
      </c>
      <c r="B15" s="19" t="s">
        <v>112</v>
      </c>
      <c r="C15" s="20">
        <f>100000+20000</f>
        <v>120000</v>
      </c>
      <c r="D15" s="15"/>
      <c r="E15" s="15"/>
      <c r="F15" s="44">
        <f t="shared" si="0"/>
        <v>120000</v>
      </c>
    </row>
    <row r="16" spans="1:6" s="21" customFormat="1" ht="15">
      <c r="A16" s="23" t="s">
        <v>57</v>
      </c>
      <c r="B16" s="17" t="s">
        <v>7</v>
      </c>
      <c r="C16" s="15">
        <v>45000</v>
      </c>
      <c r="D16" s="15"/>
      <c r="E16" s="15"/>
      <c r="F16" s="44">
        <f t="shared" si="0"/>
        <v>45000</v>
      </c>
    </row>
    <row r="17" spans="1:6" s="21" customFormat="1" ht="15">
      <c r="A17" s="22" t="s">
        <v>94</v>
      </c>
      <c r="B17" s="19" t="s">
        <v>104</v>
      </c>
      <c r="C17" s="20">
        <v>150000</v>
      </c>
      <c r="D17" s="15"/>
      <c r="E17" s="15"/>
      <c r="F17" s="44">
        <f t="shared" si="0"/>
        <v>150000</v>
      </c>
    </row>
    <row r="18" spans="1:6" s="21" customFormat="1" ht="45">
      <c r="A18" s="23" t="s">
        <v>31</v>
      </c>
      <c r="B18" s="4" t="s">
        <v>111</v>
      </c>
      <c r="C18" s="5">
        <f>600000+50000</f>
        <v>650000</v>
      </c>
      <c r="D18" s="5"/>
      <c r="E18" s="5"/>
      <c r="F18" s="43">
        <f t="shared" si="0"/>
        <v>650000</v>
      </c>
    </row>
    <row r="19" spans="1:6" s="21" customFormat="1" ht="15">
      <c r="A19" s="24" t="s">
        <v>95</v>
      </c>
      <c r="B19" s="25" t="s">
        <v>105</v>
      </c>
      <c r="C19" s="20">
        <v>70000</v>
      </c>
      <c r="D19" s="15"/>
      <c r="E19" s="15"/>
      <c r="F19" s="44">
        <f t="shared" si="0"/>
        <v>70000</v>
      </c>
    </row>
    <row r="20" spans="1:6" s="21" customFormat="1" ht="15" customHeight="1">
      <c r="A20" s="7" t="s">
        <v>33</v>
      </c>
      <c r="B20" s="3" t="s">
        <v>32</v>
      </c>
      <c r="C20" s="5">
        <v>325000</v>
      </c>
      <c r="D20" s="5"/>
      <c r="E20" s="5"/>
      <c r="F20" s="43">
        <f t="shared" si="0"/>
        <v>325000</v>
      </c>
    </row>
    <row r="21" spans="1:6" s="21" customFormat="1" ht="60">
      <c r="A21" s="8" t="s">
        <v>11</v>
      </c>
      <c r="B21" s="4" t="s">
        <v>115</v>
      </c>
      <c r="C21" s="5"/>
      <c r="D21" s="2"/>
      <c r="E21" s="2">
        <f>16000000+7000000</f>
        <v>23000000</v>
      </c>
      <c r="F21" s="43">
        <f t="shared" si="0"/>
        <v>23000000</v>
      </c>
    </row>
    <row r="22" spans="1:6" s="21" customFormat="1" ht="15">
      <c r="A22" s="7" t="s">
        <v>26</v>
      </c>
      <c r="B22" s="3" t="s">
        <v>27</v>
      </c>
      <c r="C22" s="5"/>
      <c r="D22" s="5"/>
      <c r="E22" s="5">
        <v>650000</v>
      </c>
      <c r="F22" s="43">
        <f t="shared" si="0"/>
        <v>650000</v>
      </c>
    </row>
    <row r="23" spans="1:6" s="21" customFormat="1" ht="15">
      <c r="A23" s="8" t="s">
        <v>34</v>
      </c>
      <c r="B23" s="3" t="s">
        <v>7</v>
      </c>
      <c r="C23" s="5">
        <v>600000</v>
      </c>
      <c r="D23" s="5"/>
      <c r="E23" s="5"/>
      <c r="F23" s="43">
        <f t="shared" si="0"/>
        <v>600000</v>
      </c>
    </row>
    <row r="24" spans="1:6" s="21" customFormat="1" ht="15">
      <c r="A24" s="26" t="s">
        <v>58</v>
      </c>
      <c r="B24" s="14" t="s">
        <v>86</v>
      </c>
      <c r="C24" s="15">
        <v>40000</v>
      </c>
      <c r="D24" s="15"/>
      <c r="E24" s="15"/>
      <c r="F24" s="44">
        <f t="shared" si="0"/>
        <v>40000</v>
      </c>
    </row>
    <row r="25" spans="1:6" s="21" customFormat="1" ht="30" customHeight="1">
      <c r="A25" s="23" t="s">
        <v>59</v>
      </c>
      <c r="B25" s="17" t="s">
        <v>7</v>
      </c>
      <c r="C25" s="15">
        <v>40000</v>
      </c>
      <c r="D25" s="15"/>
      <c r="E25" s="15"/>
      <c r="F25" s="44">
        <f t="shared" si="0"/>
        <v>40000</v>
      </c>
    </row>
    <row r="26" spans="1:6" s="21" customFormat="1" ht="30" customHeight="1">
      <c r="A26" s="27" t="s">
        <v>47</v>
      </c>
      <c r="B26" s="3" t="s">
        <v>32</v>
      </c>
      <c r="C26" s="5">
        <v>150000</v>
      </c>
      <c r="D26" s="5"/>
      <c r="E26" s="5"/>
      <c r="F26" s="43">
        <f t="shared" si="0"/>
        <v>150000</v>
      </c>
    </row>
    <row r="27" spans="1:6" s="21" customFormat="1" ht="15" customHeight="1">
      <c r="A27" s="27" t="s">
        <v>60</v>
      </c>
      <c r="B27" s="17" t="s">
        <v>87</v>
      </c>
      <c r="C27" s="15">
        <v>5000</v>
      </c>
      <c r="D27" s="15"/>
      <c r="E27" s="15"/>
      <c r="F27" s="44">
        <f t="shared" si="0"/>
        <v>5000</v>
      </c>
    </row>
    <row r="28" spans="1:6" s="21" customFormat="1" ht="15" customHeight="1">
      <c r="A28" s="28" t="s">
        <v>96</v>
      </c>
      <c r="B28" s="19" t="s">
        <v>7</v>
      </c>
      <c r="C28" s="20">
        <v>65000</v>
      </c>
      <c r="D28" s="15"/>
      <c r="E28" s="15"/>
      <c r="F28" s="44">
        <f t="shared" si="0"/>
        <v>65000</v>
      </c>
    </row>
    <row r="29" spans="1:6" s="21" customFormat="1" ht="15" customHeight="1">
      <c r="A29" s="27" t="s">
        <v>61</v>
      </c>
      <c r="B29" s="17" t="s">
        <v>7</v>
      </c>
      <c r="C29" s="15">
        <v>30000</v>
      </c>
      <c r="D29" s="15"/>
      <c r="E29" s="15"/>
      <c r="F29" s="44">
        <f t="shared" si="0"/>
        <v>30000</v>
      </c>
    </row>
    <row r="30" spans="1:6" s="21" customFormat="1" ht="15" customHeight="1">
      <c r="A30" s="28" t="s">
        <v>62</v>
      </c>
      <c r="B30" s="19" t="s">
        <v>7</v>
      </c>
      <c r="C30" s="15">
        <v>15000</v>
      </c>
      <c r="D30" s="15"/>
      <c r="E30" s="15"/>
      <c r="F30" s="44">
        <f t="shared" si="0"/>
        <v>15000</v>
      </c>
    </row>
    <row r="31" spans="1:6" s="21" customFormat="1" ht="15" customHeight="1">
      <c r="A31" s="27" t="s">
        <v>63</v>
      </c>
      <c r="B31" s="17" t="s">
        <v>7</v>
      </c>
      <c r="C31" s="15">
        <v>30000</v>
      </c>
      <c r="D31" s="15"/>
      <c r="E31" s="15"/>
      <c r="F31" s="44">
        <f t="shared" si="0"/>
        <v>30000</v>
      </c>
    </row>
    <row r="32" spans="1:6" s="21" customFormat="1" ht="14.25" customHeight="1">
      <c r="A32" s="27" t="s">
        <v>35</v>
      </c>
      <c r="B32" s="17" t="s">
        <v>7</v>
      </c>
      <c r="C32" s="5">
        <v>250000</v>
      </c>
      <c r="D32" s="5"/>
      <c r="E32" s="5"/>
      <c r="F32" s="43">
        <f t="shared" si="0"/>
        <v>250000</v>
      </c>
    </row>
    <row r="33" spans="1:6" s="21" customFormat="1" ht="304.5" customHeight="1">
      <c r="A33" s="8" t="s">
        <v>16</v>
      </c>
      <c r="B33" s="6" t="s">
        <v>117</v>
      </c>
      <c r="C33" s="5"/>
      <c r="D33" s="2"/>
      <c r="E33" s="2">
        <v>25582800</v>
      </c>
      <c r="F33" s="43">
        <f t="shared" si="0"/>
        <v>25582800</v>
      </c>
    </row>
    <row r="34" spans="1:6" s="21" customFormat="1" ht="15" customHeight="1">
      <c r="A34" s="27" t="s">
        <v>64</v>
      </c>
      <c r="B34" s="17" t="s">
        <v>7</v>
      </c>
      <c r="C34" s="15">
        <v>10000</v>
      </c>
      <c r="D34" s="15"/>
      <c r="E34" s="15"/>
      <c r="F34" s="44">
        <f t="shared" si="0"/>
        <v>10000</v>
      </c>
    </row>
    <row r="35" spans="1:6" s="21" customFormat="1" ht="15" customHeight="1">
      <c r="A35" s="8" t="s">
        <v>36</v>
      </c>
      <c r="B35" s="3" t="s">
        <v>7</v>
      </c>
      <c r="C35" s="5">
        <v>910000</v>
      </c>
      <c r="D35" s="5"/>
      <c r="E35" s="5"/>
      <c r="F35" s="43">
        <f t="shared" si="0"/>
        <v>910000</v>
      </c>
    </row>
    <row r="36" spans="1:6" s="21" customFormat="1" ht="15" customHeight="1">
      <c r="A36" s="29" t="s">
        <v>65</v>
      </c>
      <c r="B36" s="30" t="s">
        <v>88</v>
      </c>
      <c r="C36" s="15">
        <v>25000</v>
      </c>
      <c r="D36" s="15"/>
      <c r="E36" s="15"/>
      <c r="F36" s="44">
        <f t="shared" si="0"/>
        <v>25000</v>
      </c>
    </row>
    <row r="37" spans="1:6" s="21" customFormat="1" ht="15" customHeight="1">
      <c r="A37" s="10" t="s">
        <v>66</v>
      </c>
      <c r="B37" s="31" t="s">
        <v>7</v>
      </c>
      <c r="C37" s="15">
        <v>10000</v>
      </c>
      <c r="D37" s="15"/>
      <c r="E37" s="15"/>
      <c r="F37" s="44">
        <f aca="true" t="shared" si="1" ref="F37:F68">SUM(C37:E37)</f>
        <v>10000</v>
      </c>
    </row>
    <row r="38" spans="1:6" s="21" customFormat="1" ht="15" customHeight="1">
      <c r="A38" s="32" t="s">
        <v>67</v>
      </c>
      <c r="B38" s="31" t="s">
        <v>7</v>
      </c>
      <c r="C38" s="15">
        <v>10000</v>
      </c>
      <c r="D38" s="15"/>
      <c r="E38" s="15"/>
      <c r="F38" s="44">
        <f t="shared" si="1"/>
        <v>10000</v>
      </c>
    </row>
    <row r="39" spans="1:6" s="21" customFormat="1" ht="33" customHeight="1">
      <c r="A39" s="33" t="s">
        <v>97</v>
      </c>
      <c r="B39" s="34" t="s">
        <v>7</v>
      </c>
      <c r="C39" s="20">
        <v>155000</v>
      </c>
      <c r="D39" s="15"/>
      <c r="E39" s="15"/>
      <c r="F39" s="44">
        <f t="shared" si="1"/>
        <v>155000</v>
      </c>
    </row>
    <row r="40" spans="1:6" s="21" customFormat="1" ht="30">
      <c r="A40" s="27" t="s">
        <v>50</v>
      </c>
      <c r="B40" s="9" t="s">
        <v>51</v>
      </c>
      <c r="C40" s="5">
        <v>50000</v>
      </c>
      <c r="D40" s="2"/>
      <c r="E40" s="2"/>
      <c r="F40" s="43">
        <f t="shared" si="1"/>
        <v>50000</v>
      </c>
    </row>
    <row r="41" spans="1:6" s="21" customFormat="1" ht="15">
      <c r="A41" s="28" t="s">
        <v>98</v>
      </c>
      <c r="B41" s="34" t="s">
        <v>7</v>
      </c>
      <c r="C41" s="20">
        <v>55000</v>
      </c>
      <c r="D41" s="15"/>
      <c r="E41" s="15"/>
      <c r="F41" s="44">
        <f t="shared" si="1"/>
        <v>55000</v>
      </c>
    </row>
    <row r="42" spans="1:6" s="21" customFormat="1" ht="15">
      <c r="A42" s="10" t="s">
        <v>68</v>
      </c>
      <c r="B42" s="26" t="s">
        <v>7</v>
      </c>
      <c r="C42" s="15">
        <v>20000</v>
      </c>
      <c r="D42" s="15"/>
      <c r="E42" s="15"/>
      <c r="F42" s="44">
        <f t="shared" si="1"/>
        <v>20000</v>
      </c>
    </row>
    <row r="43" spans="1:6" s="21" customFormat="1" ht="15">
      <c r="A43" s="28" t="s">
        <v>99</v>
      </c>
      <c r="B43" s="34" t="s">
        <v>32</v>
      </c>
      <c r="C43" s="20">
        <v>120000</v>
      </c>
      <c r="D43" s="15"/>
      <c r="E43" s="15"/>
      <c r="F43" s="44">
        <f t="shared" si="1"/>
        <v>120000</v>
      </c>
    </row>
    <row r="44" spans="1:6" s="21" customFormat="1" ht="15">
      <c r="A44" s="27" t="s">
        <v>69</v>
      </c>
      <c r="B44" s="31" t="s">
        <v>32</v>
      </c>
      <c r="C44" s="15">
        <v>50000</v>
      </c>
      <c r="D44" s="15"/>
      <c r="E44" s="15"/>
      <c r="F44" s="44">
        <f t="shared" si="1"/>
        <v>50000</v>
      </c>
    </row>
    <row r="45" spans="1:6" s="21" customFormat="1" ht="15">
      <c r="A45" s="32" t="s">
        <v>70</v>
      </c>
      <c r="B45" s="31" t="s">
        <v>89</v>
      </c>
      <c r="C45" s="15">
        <v>10000</v>
      </c>
      <c r="D45" s="15"/>
      <c r="E45" s="15"/>
      <c r="F45" s="44">
        <f t="shared" si="1"/>
        <v>10000</v>
      </c>
    </row>
    <row r="46" spans="1:6" s="21" customFormat="1" ht="45">
      <c r="A46" s="32" t="s">
        <v>71</v>
      </c>
      <c r="B46" s="31" t="s">
        <v>110</v>
      </c>
      <c r="C46" s="15">
        <v>40000</v>
      </c>
      <c r="D46" s="15"/>
      <c r="E46" s="15"/>
      <c r="F46" s="44">
        <f t="shared" si="1"/>
        <v>40000</v>
      </c>
    </row>
    <row r="47" spans="1:6" s="21" customFormat="1" ht="15">
      <c r="A47" s="27" t="s">
        <v>37</v>
      </c>
      <c r="B47" s="7" t="s">
        <v>32</v>
      </c>
      <c r="C47" s="5">
        <v>925000</v>
      </c>
      <c r="D47" s="5"/>
      <c r="E47" s="5"/>
      <c r="F47" s="43">
        <f t="shared" si="1"/>
        <v>925000</v>
      </c>
    </row>
    <row r="48" spans="1:6" s="21" customFormat="1" ht="15">
      <c r="A48" s="8" t="s">
        <v>38</v>
      </c>
      <c r="B48" s="7" t="s">
        <v>7</v>
      </c>
      <c r="C48" s="5">
        <v>250000</v>
      </c>
      <c r="D48" s="5"/>
      <c r="E48" s="5"/>
      <c r="F48" s="43">
        <f t="shared" si="1"/>
        <v>250000</v>
      </c>
    </row>
    <row r="49" spans="1:6" s="21" customFormat="1" ht="15">
      <c r="A49" s="8" t="s">
        <v>15</v>
      </c>
      <c r="B49" s="7" t="s">
        <v>7</v>
      </c>
      <c r="C49" s="5">
        <v>23000</v>
      </c>
      <c r="D49" s="2"/>
      <c r="E49" s="2">
        <v>207000</v>
      </c>
      <c r="F49" s="43">
        <f t="shared" si="1"/>
        <v>230000</v>
      </c>
    </row>
    <row r="50" spans="1:6" s="21" customFormat="1" ht="15">
      <c r="A50" s="8" t="s">
        <v>21</v>
      </c>
      <c r="B50" s="7" t="s">
        <v>7</v>
      </c>
      <c r="C50" s="5">
        <v>337000</v>
      </c>
      <c r="D50" s="2"/>
      <c r="E50" s="2">
        <v>333000</v>
      </c>
      <c r="F50" s="43">
        <f t="shared" si="1"/>
        <v>670000</v>
      </c>
    </row>
    <row r="51" spans="1:6" s="21" customFormat="1" ht="15">
      <c r="A51" s="27" t="s">
        <v>72</v>
      </c>
      <c r="B51" s="31" t="s">
        <v>7</v>
      </c>
      <c r="C51" s="15">
        <v>45000</v>
      </c>
      <c r="D51" s="15"/>
      <c r="E51" s="15"/>
      <c r="F51" s="44">
        <f t="shared" si="1"/>
        <v>45000</v>
      </c>
    </row>
    <row r="52" spans="1:6" s="21" customFormat="1" ht="15">
      <c r="A52" s="27" t="s">
        <v>73</v>
      </c>
      <c r="B52" s="31" t="s">
        <v>7</v>
      </c>
      <c r="C52" s="15">
        <v>50000</v>
      </c>
      <c r="D52" s="15"/>
      <c r="E52" s="15"/>
      <c r="F52" s="44">
        <f t="shared" si="1"/>
        <v>50000</v>
      </c>
    </row>
    <row r="53" spans="1:6" s="21" customFormat="1" ht="15">
      <c r="A53" s="13" t="s">
        <v>48</v>
      </c>
      <c r="B53" s="7" t="s">
        <v>7</v>
      </c>
      <c r="C53" s="5">
        <v>355000</v>
      </c>
      <c r="D53" s="5"/>
      <c r="E53" s="5"/>
      <c r="F53" s="43">
        <f t="shared" si="1"/>
        <v>355000</v>
      </c>
    </row>
    <row r="54" spans="1:6" s="21" customFormat="1" ht="15">
      <c r="A54" s="8" t="s">
        <v>13</v>
      </c>
      <c r="B54" s="7" t="s">
        <v>7</v>
      </c>
      <c r="C54" s="5">
        <v>93000</v>
      </c>
      <c r="D54" s="2"/>
      <c r="E54" s="2">
        <v>297000</v>
      </c>
      <c r="F54" s="43">
        <f t="shared" si="1"/>
        <v>390000</v>
      </c>
    </row>
    <row r="55" spans="1:6" s="21" customFormat="1" ht="30">
      <c r="A55" s="33" t="s">
        <v>100</v>
      </c>
      <c r="B55" s="34" t="s">
        <v>7</v>
      </c>
      <c r="C55" s="20">
        <v>90000</v>
      </c>
      <c r="D55" s="15"/>
      <c r="E55" s="15"/>
      <c r="F55" s="44">
        <f t="shared" si="1"/>
        <v>90000</v>
      </c>
    </row>
    <row r="56" spans="1:6" s="21" customFormat="1" ht="30">
      <c r="A56" s="32" t="s">
        <v>74</v>
      </c>
      <c r="B56" s="31" t="s">
        <v>7</v>
      </c>
      <c r="C56" s="15">
        <v>40000</v>
      </c>
      <c r="D56" s="15"/>
      <c r="E56" s="15"/>
      <c r="F56" s="44">
        <f t="shared" si="1"/>
        <v>40000</v>
      </c>
    </row>
    <row r="57" spans="1:6" s="21" customFormat="1" ht="30">
      <c r="A57" s="32" t="s">
        <v>39</v>
      </c>
      <c r="B57" s="7" t="s">
        <v>32</v>
      </c>
      <c r="C57" s="5">
        <v>325000</v>
      </c>
      <c r="D57" s="5"/>
      <c r="E57" s="5"/>
      <c r="F57" s="43">
        <f t="shared" si="1"/>
        <v>325000</v>
      </c>
    </row>
    <row r="58" spans="1:6" s="21" customFormat="1" ht="15">
      <c r="A58" s="28" t="s">
        <v>101</v>
      </c>
      <c r="B58" s="34" t="s">
        <v>32</v>
      </c>
      <c r="C58" s="20">
        <v>150000</v>
      </c>
      <c r="D58" s="15"/>
      <c r="E58" s="15"/>
      <c r="F58" s="44">
        <f t="shared" si="1"/>
        <v>150000</v>
      </c>
    </row>
    <row r="59" spans="1:6" s="21" customFormat="1" ht="15">
      <c r="A59" s="35" t="s">
        <v>75</v>
      </c>
      <c r="B59" s="31" t="s">
        <v>90</v>
      </c>
      <c r="C59" s="15">
        <v>30000</v>
      </c>
      <c r="D59" s="15"/>
      <c r="E59" s="15"/>
      <c r="F59" s="44">
        <f t="shared" si="1"/>
        <v>30000</v>
      </c>
    </row>
    <row r="60" spans="1:6" s="21" customFormat="1" ht="30" customHeight="1">
      <c r="A60" s="32" t="s">
        <v>76</v>
      </c>
      <c r="B60" s="31" t="s">
        <v>91</v>
      </c>
      <c r="C60" s="15">
        <v>15000</v>
      </c>
      <c r="D60" s="15"/>
      <c r="E60" s="15"/>
      <c r="F60" s="44">
        <f t="shared" si="1"/>
        <v>15000</v>
      </c>
    </row>
    <row r="61" spans="1:6" s="21" customFormat="1" ht="28.5" customHeight="1">
      <c r="A61" s="36" t="s">
        <v>77</v>
      </c>
      <c r="B61" s="31" t="s">
        <v>92</v>
      </c>
      <c r="C61" s="15">
        <v>10000</v>
      </c>
      <c r="D61" s="15"/>
      <c r="E61" s="15"/>
      <c r="F61" s="44">
        <f t="shared" si="1"/>
        <v>10000</v>
      </c>
    </row>
    <row r="62" spans="1:6" s="21" customFormat="1" ht="15">
      <c r="A62" s="27" t="s">
        <v>78</v>
      </c>
      <c r="B62" s="31" t="s">
        <v>7</v>
      </c>
      <c r="C62" s="15">
        <v>30000</v>
      </c>
      <c r="D62" s="15"/>
      <c r="E62" s="15"/>
      <c r="F62" s="44">
        <f t="shared" si="1"/>
        <v>30000</v>
      </c>
    </row>
    <row r="63" spans="1:6" s="21" customFormat="1" ht="15">
      <c r="A63" s="27" t="s">
        <v>79</v>
      </c>
      <c r="B63" s="31" t="s">
        <v>7</v>
      </c>
      <c r="C63" s="15">
        <v>25000</v>
      </c>
      <c r="D63" s="15"/>
      <c r="E63" s="15"/>
      <c r="F63" s="44">
        <f t="shared" si="1"/>
        <v>25000</v>
      </c>
    </row>
    <row r="64" spans="1:6" s="21" customFormat="1" ht="30">
      <c r="A64" s="32" t="s">
        <v>40</v>
      </c>
      <c r="B64" s="7" t="s">
        <v>32</v>
      </c>
      <c r="C64" s="5">
        <v>350000</v>
      </c>
      <c r="D64" s="5"/>
      <c r="E64" s="5"/>
      <c r="F64" s="43">
        <f t="shared" si="1"/>
        <v>350000</v>
      </c>
    </row>
    <row r="65" spans="1:6" s="21" customFormat="1" ht="15">
      <c r="A65" s="32" t="s">
        <v>80</v>
      </c>
      <c r="B65" s="31" t="s">
        <v>7</v>
      </c>
      <c r="C65" s="15">
        <v>5000</v>
      </c>
      <c r="D65" s="15"/>
      <c r="E65" s="15"/>
      <c r="F65" s="44">
        <f t="shared" si="1"/>
        <v>5000</v>
      </c>
    </row>
    <row r="66" spans="1:6" s="21" customFormat="1" ht="30">
      <c r="A66" s="8" t="s">
        <v>14</v>
      </c>
      <c r="B66" s="9" t="s">
        <v>114</v>
      </c>
      <c r="C66" s="5">
        <v>350000</v>
      </c>
      <c r="D66" s="2"/>
      <c r="E66" s="2">
        <v>72000</v>
      </c>
      <c r="F66" s="43">
        <f t="shared" si="1"/>
        <v>422000</v>
      </c>
    </row>
    <row r="67" spans="1:6" s="21" customFormat="1" ht="15">
      <c r="A67" s="32" t="s">
        <v>41</v>
      </c>
      <c r="B67" s="7" t="s">
        <v>7</v>
      </c>
      <c r="C67" s="5">
        <v>460000</v>
      </c>
      <c r="D67" s="5"/>
      <c r="E67" s="5"/>
      <c r="F67" s="43">
        <f t="shared" si="1"/>
        <v>460000</v>
      </c>
    </row>
    <row r="68" spans="1:6" s="21" customFormat="1" ht="61.5" customHeight="1">
      <c r="A68" s="27" t="s">
        <v>30</v>
      </c>
      <c r="B68" s="31" t="s">
        <v>109</v>
      </c>
      <c r="C68" s="15">
        <f>50000+20000</f>
        <v>70000</v>
      </c>
      <c r="D68" s="15"/>
      <c r="E68" s="15">
        <v>100000</v>
      </c>
      <c r="F68" s="44">
        <f t="shared" si="1"/>
        <v>170000</v>
      </c>
    </row>
    <row r="69" spans="1:6" s="21" customFormat="1" ht="15">
      <c r="A69" s="8" t="s">
        <v>28</v>
      </c>
      <c r="B69" s="7" t="s">
        <v>29</v>
      </c>
      <c r="C69" s="5"/>
      <c r="D69" s="5"/>
      <c r="E69" s="5">
        <v>450000</v>
      </c>
      <c r="F69" s="43">
        <f aca="true" t="shared" si="2" ref="F69:F80">SUM(C69:E69)</f>
        <v>450000</v>
      </c>
    </row>
    <row r="70" spans="1:6" s="21" customFormat="1" ht="15">
      <c r="A70" s="8" t="s">
        <v>12</v>
      </c>
      <c r="B70" s="7" t="s">
        <v>7</v>
      </c>
      <c r="C70" s="5">
        <v>59000</v>
      </c>
      <c r="D70" s="2"/>
      <c r="E70" s="2">
        <v>171000</v>
      </c>
      <c r="F70" s="43">
        <f t="shared" si="2"/>
        <v>230000</v>
      </c>
    </row>
    <row r="71" spans="1:6" s="21" customFormat="1" ht="15">
      <c r="A71" s="27" t="s">
        <v>81</v>
      </c>
      <c r="B71" s="31" t="s">
        <v>7</v>
      </c>
      <c r="C71" s="15">
        <v>20000</v>
      </c>
      <c r="D71" s="15"/>
      <c r="E71" s="15"/>
      <c r="F71" s="44">
        <f t="shared" si="2"/>
        <v>20000</v>
      </c>
    </row>
    <row r="72" spans="1:6" s="21" customFormat="1" ht="15">
      <c r="A72" s="27" t="s">
        <v>42</v>
      </c>
      <c r="B72" s="7" t="s">
        <v>32</v>
      </c>
      <c r="C72" s="5">
        <v>400000</v>
      </c>
      <c r="D72" s="5"/>
      <c r="E72" s="5"/>
      <c r="F72" s="43">
        <f t="shared" si="2"/>
        <v>400000</v>
      </c>
    </row>
    <row r="73" spans="1:6" s="21" customFormat="1" ht="15">
      <c r="A73" s="27" t="s">
        <v>82</v>
      </c>
      <c r="B73" s="31" t="s">
        <v>7</v>
      </c>
      <c r="C73" s="15">
        <v>30000</v>
      </c>
      <c r="D73" s="15"/>
      <c r="E73" s="15"/>
      <c r="F73" s="44">
        <f t="shared" si="2"/>
        <v>30000</v>
      </c>
    </row>
    <row r="74" spans="1:6" s="21" customFormat="1" ht="15">
      <c r="A74" s="27" t="s">
        <v>43</v>
      </c>
      <c r="B74" s="7" t="s">
        <v>7</v>
      </c>
      <c r="C74" s="5">
        <v>400000</v>
      </c>
      <c r="D74" s="5"/>
      <c r="E74" s="5"/>
      <c r="F74" s="43">
        <f t="shared" si="2"/>
        <v>400000</v>
      </c>
    </row>
    <row r="75" spans="1:6" s="21" customFormat="1" ht="15">
      <c r="A75" s="27" t="s">
        <v>44</v>
      </c>
      <c r="B75" s="7" t="s">
        <v>7</v>
      </c>
      <c r="C75" s="5">
        <v>895000</v>
      </c>
      <c r="D75" s="5"/>
      <c r="E75" s="5"/>
      <c r="F75" s="43">
        <f t="shared" si="2"/>
        <v>895000</v>
      </c>
    </row>
    <row r="76" spans="1:6" s="21" customFormat="1" ht="30">
      <c r="A76" s="27" t="s">
        <v>45</v>
      </c>
      <c r="B76" s="9" t="s">
        <v>113</v>
      </c>
      <c r="C76" s="5">
        <f>480000+80000</f>
        <v>560000</v>
      </c>
      <c r="D76" s="5"/>
      <c r="E76" s="5"/>
      <c r="F76" s="43">
        <f t="shared" si="2"/>
        <v>560000</v>
      </c>
    </row>
    <row r="77" spans="1:6" s="21" customFormat="1" ht="15">
      <c r="A77" s="28" t="s">
        <v>102</v>
      </c>
      <c r="B77" s="34" t="s">
        <v>7</v>
      </c>
      <c r="C77" s="20">
        <v>160000</v>
      </c>
      <c r="D77" s="15"/>
      <c r="E77" s="15"/>
      <c r="F77" s="44">
        <f t="shared" si="2"/>
        <v>160000</v>
      </c>
    </row>
    <row r="78" spans="1:6" s="21" customFormat="1" ht="62.25" customHeight="1">
      <c r="A78" s="8" t="s">
        <v>19</v>
      </c>
      <c r="B78" s="9" t="s">
        <v>108</v>
      </c>
      <c r="C78" s="5">
        <v>200000</v>
      </c>
      <c r="D78" s="5"/>
      <c r="E78" s="5">
        <v>1500000</v>
      </c>
      <c r="F78" s="43">
        <f t="shared" si="2"/>
        <v>1700000</v>
      </c>
    </row>
    <row r="79" spans="1:6" s="21" customFormat="1" ht="15">
      <c r="A79" s="27" t="s">
        <v>46</v>
      </c>
      <c r="B79" s="3" t="s">
        <v>7</v>
      </c>
      <c r="C79" s="5">
        <v>500000</v>
      </c>
      <c r="D79" s="2" t="s">
        <v>18</v>
      </c>
      <c r="E79" s="2" t="s">
        <v>18</v>
      </c>
      <c r="F79" s="43">
        <f t="shared" si="2"/>
        <v>500000</v>
      </c>
    </row>
    <row r="80" spans="1:6" s="21" customFormat="1" ht="15.75" thickBot="1">
      <c r="A80" s="37" t="s">
        <v>103</v>
      </c>
      <c r="B80" s="38" t="s">
        <v>106</v>
      </c>
      <c r="C80" s="39">
        <v>100000</v>
      </c>
      <c r="D80" s="41"/>
      <c r="E80" s="41"/>
      <c r="F80" s="45">
        <f t="shared" si="2"/>
        <v>100000</v>
      </c>
    </row>
    <row r="81" spans="1:6" s="42" customFormat="1" ht="17.25" customHeight="1" thickTop="1">
      <c r="A81" s="46" t="s">
        <v>107</v>
      </c>
      <c r="B81" s="47"/>
      <c r="C81" s="48">
        <f>SUM(C5:C80)</f>
        <v>12355000</v>
      </c>
      <c r="D81" s="48">
        <f>SUM(0)</f>
        <v>0</v>
      </c>
      <c r="E81" s="48">
        <f>SUM(E5:E80)</f>
        <v>58544800</v>
      </c>
      <c r="F81" s="48">
        <f>SUM(F5:F80)</f>
        <v>70899800</v>
      </c>
    </row>
    <row r="84" ht="18.75">
      <c r="A84" s="49" t="s">
        <v>123</v>
      </c>
    </row>
    <row r="86" spans="1:6" ht="30">
      <c r="A86" s="50" t="s">
        <v>125</v>
      </c>
      <c r="B86" s="55" t="s">
        <v>126</v>
      </c>
      <c r="C86" s="54">
        <v>10000</v>
      </c>
      <c r="D86" s="15"/>
      <c r="E86" s="15"/>
      <c r="F86" s="44">
        <f aca="true" t="shared" si="3" ref="F86:F96">SUM(C86:E86)</f>
        <v>10000</v>
      </c>
    </row>
    <row r="87" spans="1:6" ht="30">
      <c r="A87" s="50" t="s">
        <v>118</v>
      </c>
      <c r="B87" s="51" t="s">
        <v>122</v>
      </c>
      <c r="C87" s="52">
        <v>10000</v>
      </c>
      <c r="D87" s="15"/>
      <c r="E87" s="15"/>
      <c r="F87" s="44">
        <f t="shared" si="3"/>
        <v>10000</v>
      </c>
    </row>
    <row r="88" spans="1:6" ht="30">
      <c r="A88" s="50" t="s">
        <v>118</v>
      </c>
      <c r="B88" s="53" t="s">
        <v>124</v>
      </c>
      <c r="C88" s="54">
        <v>10000</v>
      </c>
      <c r="D88" s="15"/>
      <c r="E88" s="15"/>
      <c r="F88" s="44">
        <f t="shared" si="3"/>
        <v>10000</v>
      </c>
    </row>
    <row r="89" spans="1:6" ht="30" customHeight="1">
      <c r="A89" s="50" t="s">
        <v>119</v>
      </c>
      <c r="B89" s="59" t="s">
        <v>135</v>
      </c>
      <c r="C89" s="60">
        <v>10000</v>
      </c>
      <c r="D89" s="15"/>
      <c r="E89" s="15"/>
      <c r="F89" s="44">
        <f t="shared" si="3"/>
        <v>10000</v>
      </c>
    </row>
    <row r="90" spans="1:6" ht="30">
      <c r="A90" s="50" t="s">
        <v>133</v>
      </c>
      <c r="B90" s="51" t="s">
        <v>134</v>
      </c>
      <c r="C90" s="52">
        <v>10000</v>
      </c>
      <c r="D90" s="15"/>
      <c r="E90" s="15"/>
      <c r="F90" s="44">
        <f t="shared" si="3"/>
        <v>10000</v>
      </c>
    </row>
    <row r="91" spans="1:6" ht="30">
      <c r="A91" s="50" t="s">
        <v>131</v>
      </c>
      <c r="B91" s="51" t="s">
        <v>132</v>
      </c>
      <c r="C91" s="52">
        <v>10000</v>
      </c>
      <c r="D91" s="15"/>
      <c r="E91" s="15"/>
      <c r="F91" s="44">
        <f t="shared" si="3"/>
        <v>10000</v>
      </c>
    </row>
    <row r="92" spans="1:6" ht="30">
      <c r="A92" s="50" t="s">
        <v>136</v>
      </c>
      <c r="B92" s="51" t="s">
        <v>134</v>
      </c>
      <c r="C92" s="60">
        <v>10000</v>
      </c>
      <c r="D92" s="15"/>
      <c r="E92" s="15"/>
      <c r="F92" s="44">
        <f t="shared" si="3"/>
        <v>10000</v>
      </c>
    </row>
    <row r="93" spans="1:6" ht="30">
      <c r="A93" s="50" t="s">
        <v>120</v>
      </c>
      <c r="B93" s="55" t="s">
        <v>128</v>
      </c>
      <c r="C93" s="52">
        <v>10000</v>
      </c>
      <c r="D93" s="15"/>
      <c r="E93" s="15"/>
      <c r="F93" s="44">
        <f t="shared" si="3"/>
        <v>10000</v>
      </c>
    </row>
    <row r="94" spans="1:6" ht="30">
      <c r="A94" s="50" t="s">
        <v>121</v>
      </c>
      <c r="B94" s="55" t="s">
        <v>129</v>
      </c>
      <c r="C94" s="54">
        <v>10000</v>
      </c>
      <c r="D94" s="15"/>
      <c r="E94" s="15"/>
      <c r="F94" s="44">
        <f t="shared" si="3"/>
        <v>10000</v>
      </c>
    </row>
    <row r="95" spans="1:6" ht="30">
      <c r="A95" s="50" t="s">
        <v>130</v>
      </c>
      <c r="B95" s="55" t="s">
        <v>128</v>
      </c>
      <c r="C95" s="54">
        <v>10000</v>
      </c>
      <c r="D95" s="15"/>
      <c r="E95" s="15"/>
      <c r="F95" s="44">
        <f t="shared" si="3"/>
        <v>10000</v>
      </c>
    </row>
    <row r="96" spans="1:6" ht="30">
      <c r="A96" s="50" t="s">
        <v>127</v>
      </c>
      <c r="B96" s="55" t="s">
        <v>128</v>
      </c>
      <c r="C96" s="61">
        <v>10000</v>
      </c>
      <c r="D96" s="15"/>
      <c r="E96" s="15"/>
      <c r="F96" s="44">
        <f t="shared" si="3"/>
        <v>10000</v>
      </c>
    </row>
    <row r="97" spans="1:6" ht="15">
      <c r="A97" s="56" t="s">
        <v>107</v>
      </c>
      <c r="B97" s="57"/>
      <c r="C97" s="58" t="s">
        <v>18</v>
      </c>
      <c r="D97" s="58" t="s">
        <v>18</v>
      </c>
      <c r="E97" s="58" t="s">
        <v>18</v>
      </c>
      <c r="F97" s="58">
        <f>SUM(F86:F96)</f>
        <v>110000</v>
      </c>
    </row>
    <row r="99" ht="15">
      <c r="B99" t="s">
        <v>18</v>
      </c>
    </row>
    <row r="100" ht="15">
      <c r="A100" t="s">
        <v>137</v>
      </c>
    </row>
  </sheetData>
  <sheetProtection/>
  <mergeCells count="6">
    <mergeCell ref="A2:F2"/>
    <mergeCell ref="C3:D3"/>
    <mergeCell ref="A3:A4"/>
    <mergeCell ref="B3:B4"/>
    <mergeCell ref="E3:E4"/>
    <mergeCell ref="F3:F4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Administrator</cp:lastModifiedBy>
  <cp:lastPrinted>2016-01-31T20:37:06Z</cp:lastPrinted>
  <dcterms:created xsi:type="dcterms:W3CDTF">2013-06-21T06:39:03Z</dcterms:created>
  <dcterms:modified xsi:type="dcterms:W3CDTF">2016-02-03T10:16:17Z</dcterms:modified>
  <cp:category/>
  <cp:version/>
  <cp:contentType/>
  <cp:contentStatus/>
</cp:coreProperties>
</file>